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40" activeTab="0"/>
  </bookViews>
  <sheets>
    <sheet name="Template" sheetId="1" r:id="rId1"/>
    <sheet name="Complete" sheetId="2" r:id="rId2"/>
  </sheets>
  <definedNames/>
  <calcPr fullCalcOnLoad="1"/>
</workbook>
</file>

<file path=xl/sharedStrings.xml><?xml version="1.0" encoding="utf-8"?>
<sst xmlns="http://schemas.openxmlformats.org/spreadsheetml/2006/main" count="68" uniqueCount="34">
  <si>
    <t>Direct benefits annual</t>
  </si>
  <si>
    <t>Base salary</t>
  </si>
  <si>
    <t>Superannuation</t>
  </si>
  <si>
    <t>Workers' compensation</t>
  </si>
  <si>
    <t>low in offices</t>
  </si>
  <si>
    <t>Leave loading</t>
  </si>
  <si>
    <t>Adjusted salary</t>
  </si>
  <si>
    <t>Office overheads</t>
  </si>
  <si>
    <t>Rent, telephone, stationery etc</t>
  </si>
  <si>
    <t>often high when heavy contact load</t>
  </si>
  <si>
    <t>Corporate support</t>
  </si>
  <si>
    <t>Hourly conversion</t>
  </si>
  <si>
    <t>Weeks</t>
  </si>
  <si>
    <t>annual leave</t>
  </si>
  <si>
    <t>weeks</t>
  </si>
  <si>
    <t>Days</t>
  </si>
  <si>
    <t>days</t>
  </si>
  <si>
    <t>public holidays</t>
  </si>
  <si>
    <t>furlough and sick leave</t>
  </si>
  <si>
    <t>can be higher for older employees</t>
  </si>
  <si>
    <t>training</t>
  </si>
  <si>
    <t>productive days</t>
  </si>
  <si>
    <t>Hours a day</t>
  </si>
  <si>
    <t>base award</t>
  </si>
  <si>
    <t>housekeeping</t>
  </si>
  <si>
    <t>can be very high in security areas</t>
  </si>
  <si>
    <t>keeping up to date</t>
  </si>
  <si>
    <t>personal time</t>
  </si>
  <si>
    <t>productive hours</t>
  </si>
  <si>
    <t>Productive hours a year</t>
  </si>
  <si>
    <t>Cost per hour</t>
  </si>
  <si>
    <t>12.3 Hourly cost model</t>
  </si>
  <si>
    <t>Total annual cost</t>
  </si>
  <si>
    <t>e.g. reading office e-mails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</si>
</sst>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0_);\(&quot;$&quot;#,##0.000\)"/>
    <numFmt numFmtId="166" formatCode="&quot;$&quot;#,##0.0_);\(&quot;$&quot;#,##0.0\)"/>
    <numFmt numFmtId="167" formatCode="d/m/yy"/>
    <numFmt numFmtId="168" formatCode="d/m/yy\ h:mm"/>
    <numFmt numFmtId="169" formatCode="0.000\l"/>
    <numFmt numFmtId="170" formatCode="0.000"/>
    <numFmt numFmtId="171" formatCode="\ 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Helv"/>
      <family val="0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2" borderId="0" xfId="28" applyFont="1" applyFill="1" applyAlignment="1">
      <alignment horizontal="left"/>
      <protection/>
    </xf>
    <xf numFmtId="0" fontId="7" fillId="2" borderId="0" xfId="28" applyFont="1" applyFill="1">
      <alignment/>
      <protection/>
    </xf>
    <xf numFmtId="0" fontId="8" fillId="2" borderId="0" xfId="28" applyFont="1" applyFill="1">
      <alignment/>
      <protection/>
    </xf>
    <xf numFmtId="0" fontId="0" fillId="0" borderId="0" xfId="28" applyFont="1">
      <alignment/>
      <protection/>
    </xf>
    <xf numFmtId="0" fontId="1" fillId="0" borderId="0" xfId="28" applyFont="1" applyAlignment="1" quotePrefix="1">
      <alignment horizontal="left"/>
      <protection/>
    </xf>
    <xf numFmtId="5" fontId="0" fillId="0" borderId="0" xfId="28" applyNumberFormat="1" applyFont="1">
      <alignment/>
      <protection/>
    </xf>
    <xf numFmtId="9" fontId="0" fillId="0" borderId="0" xfId="28" applyNumberFormat="1" applyFont="1">
      <alignment/>
      <protection/>
    </xf>
    <xf numFmtId="0" fontId="1" fillId="0" borderId="0" xfId="28" applyFont="1">
      <alignment/>
      <protection/>
    </xf>
    <xf numFmtId="2" fontId="0" fillId="0" borderId="0" xfId="28" applyNumberFormat="1" applyFont="1">
      <alignment/>
      <protection/>
    </xf>
    <xf numFmtId="5" fontId="0" fillId="3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7" fontId="1" fillId="3" borderId="1" xfId="28" applyNumberFormat="1" applyFont="1" applyFill="1" applyBorder="1">
      <alignment/>
      <protection/>
    </xf>
    <xf numFmtId="5" fontId="0" fillId="3" borderId="0" xfId="28" applyNumberFormat="1" applyFont="1" applyFill="1" applyBorder="1">
      <alignment/>
      <protection/>
    </xf>
    <xf numFmtId="5" fontId="0" fillId="0" borderId="0" xfId="28" applyNumberFormat="1" applyFont="1" applyBorder="1">
      <alignment/>
      <protection/>
    </xf>
    <xf numFmtId="0" fontId="0" fillId="0" borderId="0" xfId="28" applyFont="1" applyBorder="1">
      <alignment/>
      <protection/>
    </xf>
    <xf numFmtId="2" fontId="0" fillId="0" borderId="0" xfId="28" applyNumberFormat="1" applyFont="1" applyBorder="1">
      <alignment/>
      <protection/>
    </xf>
    <xf numFmtId="5" fontId="0" fillId="3" borderId="2" xfId="28" applyNumberFormat="1" applyFont="1" applyFill="1" applyBorder="1">
      <alignment/>
      <protection/>
    </xf>
    <xf numFmtId="0" fontId="0" fillId="3" borderId="2" xfId="28" applyFont="1" applyFill="1" applyBorder="1">
      <alignment/>
      <protection/>
    </xf>
    <xf numFmtId="2" fontId="0" fillId="3" borderId="2" xfId="28" applyNumberFormat="1" applyFont="1" applyFill="1" applyBorder="1">
      <alignment/>
      <protection/>
    </xf>
    <xf numFmtId="0" fontId="6" fillId="4" borderId="0" xfId="28" applyFont="1" applyFill="1" applyAlignment="1">
      <alignment horizontal="left"/>
      <protection/>
    </xf>
    <xf numFmtId="0" fontId="7" fillId="4" borderId="0" xfId="28" applyFont="1" applyFill="1">
      <alignment/>
      <protection/>
    </xf>
    <xf numFmtId="0" fontId="8" fillId="4" borderId="0" xfId="28" applyFont="1" applyFill="1">
      <alignment/>
      <protection/>
    </xf>
    <xf numFmtId="1" fontId="0" fillId="3" borderId="0" xfId="28" applyNumberFormat="1" applyFont="1" applyFill="1">
      <alignment/>
      <protection/>
    </xf>
  </cellXfs>
  <cellStyles count="18">
    <cellStyle name="Normal" xfId="0"/>
    <cellStyle name="Comma" xfId="15"/>
    <cellStyle name="Comma [0]" xfId="16"/>
    <cellStyle name="Comma_CH11EX01" xfId="17"/>
    <cellStyle name="Comma_CH11EX02" xfId="18"/>
    <cellStyle name="Comma_CH11EX03" xfId="19"/>
    <cellStyle name="Comma_CH11EX05" xfId="20"/>
    <cellStyle name="Currency" xfId="21"/>
    <cellStyle name="Currency [0]" xfId="22"/>
    <cellStyle name="Currency_CH11EX01" xfId="23"/>
    <cellStyle name="Currency_CH11EX02" xfId="24"/>
    <cellStyle name="Currency_CH11EX03" xfId="25"/>
    <cellStyle name="Currency_CH11EX05" xfId="26"/>
    <cellStyle name="Normal_CH11EX01" xfId="27"/>
    <cellStyle name="Normal_CH11EX02" xfId="28"/>
    <cellStyle name="Normal_CH11EX03" xfId="29"/>
    <cellStyle name="Normal_CH11EX05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28575</xdr:rowOff>
    </xdr:from>
    <xdr:to>
      <xdr:col>8</xdr:col>
      <xdr:colOff>514350</xdr:colOff>
      <xdr:row>7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3724275" y="552450"/>
          <a:ext cx="1543050" cy="714375"/>
        </a:xfrm>
        <a:prstGeom prst="roundRect">
          <a:avLst/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These figures from base salary and percentage loadings  e.g. Cell E7 = E$4 * D7</a:t>
          </a:r>
        </a:p>
      </xdr:txBody>
    </xdr:sp>
    <xdr:clientData/>
  </xdr:twoCellAnchor>
  <xdr:twoCellAnchor>
    <xdr:from>
      <xdr:col>5</xdr:col>
      <xdr:colOff>19050</xdr:colOff>
      <xdr:row>4</xdr:row>
      <xdr:rowOff>38100</xdr:rowOff>
    </xdr:from>
    <xdr:to>
      <xdr:col>6</xdr:col>
      <xdr:colOff>180975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943225" y="723900"/>
          <a:ext cx="771525" cy="57150"/>
        </a:xfrm>
        <a:prstGeom prst="line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38100</xdr:rowOff>
    </xdr:from>
    <xdr:to>
      <xdr:col>6</xdr:col>
      <xdr:colOff>171450</xdr:colOff>
      <xdr:row>6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2943225" y="1047750"/>
          <a:ext cx="762000" cy="47625"/>
        </a:xfrm>
        <a:prstGeom prst="line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9525</xdr:rowOff>
    </xdr:from>
    <xdr:to>
      <xdr:col>8</xdr:col>
      <xdr:colOff>514350</xdr:colOff>
      <xdr:row>17</xdr:row>
      <xdr:rowOff>85725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800475" y="2009775"/>
          <a:ext cx="1466850" cy="895350"/>
        </a:xfrm>
        <a:prstGeom prst="roundRect">
          <a:avLst/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These figures keyed in from experience,  Include payroll, library, registry</a:t>
          </a:r>
        </a:p>
      </xdr:txBody>
    </xdr:sp>
    <xdr:clientData/>
  </xdr:twoCellAnchor>
  <xdr:twoCellAnchor>
    <xdr:from>
      <xdr:col>5</xdr:col>
      <xdr:colOff>9525</xdr:colOff>
      <xdr:row>11</xdr:row>
      <xdr:rowOff>66675</xdr:rowOff>
    </xdr:from>
    <xdr:to>
      <xdr:col>6</xdr:col>
      <xdr:colOff>266700</xdr:colOff>
      <xdr:row>14</xdr:row>
      <xdr:rowOff>19050</xdr:rowOff>
    </xdr:to>
    <xdr:sp>
      <xdr:nvSpPr>
        <xdr:cNvPr id="5" name="Line 6"/>
        <xdr:cNvSpPr>
          <a:spLocks/>
        </xdr:cNvSpPr>
      </xdr:nvSpPr>
      <xdr:spPr>
        <a:xfrm>
          <a:off x="2933700" y="1895475"/>
          <a:ext cx="866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20</xdr:row>
      <xdr:rowOff>19050</xdr:rowOff>
    </xdr:from>
    <xdr:to>
      <xdr:col>7</xdr:col>
      <xdr:colOff>552450</xdr:colOff>
      <xdr:row>21</xdr:row>
      <xdr:rowOff>57150</xdr:rowOff>
    </xdr:to>
    <xdr:sp>
      <xdr:nvSpPr>
        <xdr:cNvPr id="6" name="Text 8"/>
        <xdr:cNvSpPr txBox="1">
          <a:spLocks noChangeArrowheads="1"/>
        </xdr:cNvSpPr>
      </xdr:nvSpPr>
      <xdr:spPr>
        <a:xfrm>
          <a:off x="3943350" y="3333750"/>
          <a:ext cx="752475" cy="200025"/>
        </a:xfrm>
        <a:prstGeom prst="roundRect">
          <a:avLst/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= E20 * 5</a:t>
          </a:r>
        </a:p>
      </xdr:txBody>
    </xdr:sp>
    <xdr:clientData/>
  </xdr:twoCellAnchor>
  <xdr:twoCellAnchor>
    <xdr:from>
      <xdr:col>4</xdr:col>
      <xdr:colOff>590550</xdr:colOff>
      <xdr:row>20</xdr:row>
      <xdr:rowOff>123825</xdr:rowOff>
    </xdr:from>
    <xdr:to>
      <xdr:col>6</xdr:col>
      <xdr:colOff>419100</xdr:colOff>
      <xdr:row>21</xdr:row>
      <xdr:rowOff>19050</xdr:rowOff>
    </xdr:to>
    <xdr:sp>
      <xdr:nvSpPr>
        <xdr:cNvPr id="7" name="Line 9"/>
        <xdr:cNvSpPr>
          <a:spLocks/>
        </xdr:cNvSpPr>
      </xdr:nvSpPr>
      <xdr:spPr>
        <a:xfrm flipH="1">
          <a:off x="2905125" y="3438525"/>
          <a:ext cx="1047750" cy="57150"/>
        </a:xfrm>
        <a:prstGeom prst="line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31</xdr:row>
      <xdr:rowOff>0</xdr:rowOff>
    </xdr:from>
    <xdr:to>
      <xdr:col>8</xdr:col>
      <xdr:colOff>57150</xdr:colOff>
      <xdr:row>32</xdr:row>
      <xdr:rowOff>85725</xdr:rowOff>
    </xdr:to>
    <xdr:sp>
      <xdr:nvSpPr>
        <xdr:cNvPr id="8" name="Text 10"/>
        <xdr:cNvSpPr txBox="1">
          <a:spLocks noChangeArrowheads="1"/>
        </xdr:cNvSpPr>
      </xdr:nvSpPr>
      <xdr:spPr>
        <a:xfrm>
          <a:off x="3971925" y="5114925"/>
          <a:ext cx="838200" cy="247650"/>
        </a:xfrm>
        <a:prstGeom prst="roundRect">
          <a:avLst/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= E26 * E32</a:t>
          </a:r>
        </a:p>
      </xdr:txBody>
    </xdr:sp>
    <xdr:clientData/>
  </xdr:twoCellAnchor>
  <xdr:twoCellAnchor>
    <xdr:from>
      <xdr:col>5</xdr:col>
      <xdr:colOff>0</xdr:colOff>
      <xdr:row>31</xdr:row>
      <xdr:rowOff>123825</xdr:rowOff>
    </xdr:from>
    <xdr:to>
      <xdr:col>6</xdr:col>
      <xdr:colOff>447675</xdr:colOff>
      <xdr:row>33</xdr:row>
      <xdr:rowOff>104775</xdr:rowOff>
    </xdr:to>
    <xdr:sp>
      <xdr:nvSpPr>
        <xdr:cNvPr id="9" name="Line 11"/>
        <xdr:cNvSpPr>
          <a:spLocks/>
        </xdr:cNvSpPr>
      </xdr:nvSpPr>
      <xdr:spPr>
        <a:xfrm flipV="1">
          <a:off x="2924175" y="5238750"/>
          <a:ext cx="10572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34</xdr:row>
      <xdr:rowOff>38100</xdr:rowOff>
    </xdr:from>
    <xdr:to>
      <xdr:col>8</xdr:col>
      <xdr:colOff>85725</xdr:colOff>
      <xdr:row>35</xdr:row>
      <xdr:rowOff>104775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000500" y="5638800"/>
          <a:ext cx="838200" cy="238125"/>
        </a:xfrm>
        <a:prstGeom prst="roundRect">
          <a:avLst/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= E15/E34</a:t>
          </a:r>
        </a:p>
      </xdr:txBody>
    </xdr:sp>
    <xdr:clientData/>
  </xdr:twoCellAnchor>
  <xdr:twoCellAnchor>
    <xdr:from>
      <xdr:col>5</xdr:col>
      <xdr:colOff>19050</xdr:colOff>
      <xdr:row>35</xdr:row>
      <xdr:rowOff>57150</xdr:rowOff>
    </xdr:from>
    <xdr:to>
      <xdr:col>6</xdr:col>
      <xdr:colOff>428625</xdr:colOff>
      <xdr:row>35</xdr:row>
      <xdr:rowOff>95250</xdr:rowOff>
    </xdr:to>
    <xdr:sp>
      <xdr:nvSpPr>
        <xdr:cNvPr id="11" name="Line 13"/>
        <xdr:cNvSpPr>
          <a:spLocks/>
        </xdr:cNvSpPr>
      </xdr:nvSpPr>
      <xdr:spPr>
        <a:xfrm flipV="1">
          <a:off x="2943225" y="5829300"/>
          <a:ext cx="1019175" cy="38100"/>
        </a:xfrm>
        <a:prstGeom prst="line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24</xdr:row>
      <xdr:rowOff>57150</xdr:rowOff>
    </xdr:from>
    <xdr:to>
      <xdr:col>8</xdr:col>
      <xdr:colOff>523875</xdr:colOff>
      <xdr:row>26</xdr:row>
      <xdr:rowOff>123825</xdr:rowOff>
    </xdr:to>
    <xdr:sp>
      <xdr:nvSpPr>
        <xdr:cNvPr id="12" name="Text 14"/>
        <xdr:cNvSpPr txBox="1">
          <a:spLocks noChangeArrowheads="1"/>
        </xdr:cNvSpPr>
      </xdr:nvSpPr>
      <xdr:spPr>
        <a:xfrm>
          <a:off x="3924300" y="4019550"/>
          <a:ext cx="1352550" cy="400050"/>
        </a:xfrm>
        <a:prstGeom prst="roundRect">
          <a:avLst/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Remember minus sign when keying in.</a:t>
          </a:r>
        </a:p>
      </xdr:txBody>
    </xdr:sp>
    <xdr:clientData/>
  </xdr:twoCellAnchor>
  <xdr:twoCellAnchor>
    <xdr:from>
      <xdr:col>5</xdr:col>
      <xdr:colOff>38100</xdr:colOff>
      <xdr:row>24</xdr:row>
      <xdr:rowOff>76200</xdr:rowOff>
    </xdr:from>
    <xdr:to>
      <xdr:col>6</xdr:col>
      <xdr:colOff>390525</xdr:colOff>
      <xdr:row>24</xdr:row>
      <xdr:rowOff>142875</xdr:rowOff>
    </xdr:to>
    <xdr:sp>
      <xdr:nvSpPr>
        <xdr:cNvPr id="13" name="Line 15"/>
        <xdr:cNvSpPr>
          <a:spLocks/>
        </xdr:cNvSpPr>
      </xdr:nvSpPr>
      <xdr:spPr>
        <a:xfrm>
          <a:off x="2962275" y="4038600"/>
          <a:ext cx="962025" cy="66675"/>
        </a:xfrm>
        <a:prstGeom prst="line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9525</xdr:rowOff>
    </xdr:from>
    <xdr:to>
      <xdr:col>6</xdr:col>
      <xdr:colOff>400050</xdr:colOff>
      <xdr:row>29</xdr:row>
      <xdr:rowOff>9525</xdr:rowOff>
    </xdr:to>
    <xdr:sp>
      <xdr:nvSpPr>
        <xdr:cNvPr id="14" name="Line 16"/>
        <xdr:cNvSpPr>
          <a:spLocks/>
        </xdr:cNvSpPr>
      </xdr:nvSpPr>
      <xdr:spPr>
        <a:xfrm flipH="1">
          <a:off x="2943225" y="4305300"/>
          <a:ext cx="9906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9.140625" style="4" customWidth="1"/>
    <col min="3" max="3" width="11.00390625" style="4" customWidth="1"/>
    <col min="4" max="4" width="11.28125" style="4" customWidth="1"/>
    <col min="5" max="16384" width="9.140625" style="4" customWidth="1"/>
  </cols>
  <sheetData>
    <row r="1" spans="1:4" ht="15.75">
      <c r="A1" s="20" t="s">
        <v>31</v>
      </c>
      <c r="B1" s="21"/>
      <c r="C1" s="21"/>
      <c r="D1" s="22"/>
    </row>
    <row r="3" ht="12.75">
      <c r="A3" s="5" t="s">
        <v>0</v>
      </c>
    </row>
    <row r="4" spans="2:5" ht="12.75">
      <c r="B4" s="4" t="s">
        <v>1</v>
      </c>
      <c r="E4" s="6">
        <v>50000</v>
      </c>
    </row>
    <row r="5" spans="2:5" ht="12.75">
      <c r="B5" s="4" t="s">
        <v>2</v>
      </c>
      <c r="D5" s="7">
        <v>0.12</v>
      </c>
      <c r="E5" s="10"/>
    </row>
    <row r="6" spans="2:6" ht="12.75">
      <c r="B6" s="4" t="s">
        <v>3</v>
      </c>
      <c r="D6" s="7">
        <v>0.03</v>
      </c>
      <c r="E6" s="10"/>
      <c r="F6" s="4" t="s">
        <v>4</v>
      </c>
    </row>
    <row r="7" spans="2:5" ht="13.5" thickBot="1">
      <c r="B7" s="4" t="s">
        <v>5</v>
      </c>
      <c r="D7" s="7">
        <v>0.02</v>
      </c>
      <c r="E7" s="13"/>
    </row>
    <row r="8" spans="2:5" ht="12.75">
      <c r="B8" s="4" t="s">
        <v>6</v>
      </c>
      <c r="E8" s="17"/>
    </row>
    <row r="9" ht="12.75">
      <c r="E9" s="6"/>
    </row>
    <row r="10" spans="1:5" ht="12.75">
      <c r="A10" s="8" t="s">
        <v>7</v>
      </c>
      <c r="E10" s="6"/>
    </row>
    <row r="11" spans="2:6" ht="12.75">
      <c r="B11" s="4" t="s">
        <v>8</v>
      </c>
      <c r="E11" s="6">
        <v>30000</v>
      </c>
      <c r="F11" s="4" t="s">
        <v>9</v>
      </c>
    </row>
    <row r="12" spans="2:5" ht="13.5" thickBot="1">
      <c r="B12" s="4" t="s">
        <v>10</v>
      </c>
      <c r="E12" s="14">
        <v>5000</v>
      </c>
    </row>
    <row r="13" ht="12.75">
      <c r="E13" s="17"/>
    </row>
    <row r="14" ht="13.5" thickBot="1">
      <c r="E14" s="6"/>
    </row>
    <row r="15" spans="1:5" ht="12.75">
      <c r="A15" s="8" t="s">
        <v>32</v>
      </c>
      <c r="E15" s="17"/>
    </row>
    <row r="17" ht="12.75">
      <c r="A17" s="5" t="s">
        <v>11</v>
      </c>
    </row>
    <row r="18" spans="2:5" ht="12.75">
      <c r="B18" s="4" t="s">
        <v>12</v>
      </c>
      <c r="E18" s="4">
        <v>52</v>
      </c>
    </row>
    <row r="19" spans="3:5" ht="13.5" thickBot="1">
      <c r="C19" s="4" t="s">
        <v>13</v>
      </c>
      <c r="E19" s="15">
        <v>-4</v>
      </c>
    </row>
    <row r="20" spans="5:6" ht="12.75">
      <c r="E20" s="18"/>
      <c r="F20" s="4" t="s">
        <v>14</v>
      </c>
    </row>
    <row r="22" spans="2:6" ht="12.75">
      <c r="B22" s="4" t="s">
        <v>15</v>
      </c>
      <c r="E22" s="11"/>
      <c r="F22" s="4" t="s">
        <v>16</v>
      </c>
    </row>
    <row r="23" spans="3:5" ht="12.75">
      <c r="C23" s="4" t="s">
        <v>17</v>
      </c>
      <c r="E23" s="4">
        <v>-6</v>
      </c>
    </row>
    <row r="24" spans="3:6" ht="12.75">
      <c r="C24" s="4" t="s">
        <v>18</v>
      </c>
      <c r="E24" s="4">
        <v>-7</v>
      </c>
      <c r="F24" s="4" t="s">
        <v>19</v>
      </c>
    </row>
    <row r="25" spans="3:5" ht="13.5" thickBot="1">
      <c r="C25" s="4" t="s">
        <v>20</v>
      </c>
      <c r="E25" s="15">
        <v>-3</v>
      </c>
    </row>
    <row r="26" spans="3:5" ht="12.75">
      <c r="C26" s="4" t="s">
        <v>21</v>
      </c>
      <c r="E26" s="18"/>
    </row>
    <row r="28" spans="2:6" ht="12.75">
      <c r="B28" s="4" t="s">
        <v>22</v>
      </c>
      <c r="E28" s="9">
        <v>7.3</v>
      </c>
      <c r="F28" s="4" t="s">
        <v>23</v>
      </c>
    </row>
    <row r="29" spans="3:6" ht="12.75">
      <c r="C29" s="4" t="s">
        <v>24</v>
      </c>
      <c r="E29" s="9">
        <v>-0.5</v>
      </c>
      <c r="F29" s="4" t="s">
        <v>25</v>
      </c>
    </row>
    <row r="30" spans="3:6" ht="12.75">
      <c r="C30" s="4" t="s">
        <v>26</v>
      </c>
      <c r="E30" s="9">
        <v>-0.25</v>
      </c>
      <c r="F30" s="4" t="s">
        <v>33</v>
      </c>
    </row>
    <row r="31" spans="3:5" ht="13.5" thickBot="1">
      <c r="C31" s="4" t="s">
        <v>27</v>
      </c>
      <c r="E31" s="16">
        <v>-0.3</v>
      </c>
    </row>
    <row r="32" spans="3:5" ht="12.75">
      <c r="C32" s="4" t="s">
        <v>28</v>
      </c>
      <c r="E32" s="19"/>
    </row>
    <row r="34" spans="2:5" ht="12.75">
      <c r="B34" s="4" t="s">
        <v>29</v>
      </c>
      <c r="E34" s="23"/>
    </row>
    <row r="35" ht="13.5" thickBot="1"/>
    <row r="36" spans="2:5" ht="13.5" thickBot="1">
      <c r="B36" s="8" t="s">
        <v>30</v>
      </c>
      <c r="C36" s="8"/>
      <c r="D36" s="8"/>
      <c r="E36" s="12"/>
    </row>
  </sheetData>
  <printOptions headings="1" horizontalCentered="1" verticalCentered="1"/>
  <pageMargins left="1.1811023622047245" right="0.7086614173228347" top="0.984251968503937" bottom="0.984251968503937" header="0.5" footer="0.5"/>
  <pageSetup fitToHeight="1" fitToWidth="1" orientation="portrait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9.140625" style="4" customWidth="1"/>
    <col min="3" max="3" width="11.00390625" style="4" customWidth="1"/>
    <col min="4" max="4" width="11.28125" style="4" customWidth="1"/>
    <col min="5" max="16384" width="9.140625" style="4" customWidth="1"/>
  </cols>
  <sheetData>
    <row r="1" spans="1:4" ht="15.75">
      <c r="A1" s="1" t="s">
        <v>31</v>
      </c>
      <c r="B1" s="2"/>
      <c r="C1" s="2"/>
      <c r="D1" s="3"/>
    </row>
    <row r="3" ht="12.75">
      <c r="A3" s="5" t="s">
        <v>0</v>
      </c>
    </row>
    <row r="4" spans="2:5" ht="12.75">
      <c r="B4" s="4" t="s">
        <v>1</v>
      </c>
      <c r="E4" s="6">
        <v>50000</v>
      </c>
    </row>
    <row r="5" spans="2:5" ht="12.75">
      <c r="B5" s="4" t="s">
        <v>2</v>
      </c>
      <c r="D5" s="7">
        <v>0.12</v>
      </c>
      <c r="E5" s="10">
        <f>E$4*D5</f>
        <v>6000</v>
      </c>
    </row>
    <row r="6" spans="2:6" ht="12.75">
      <c r="B6" s="4" t="s">
        <v>3</v>
      </c>
      <c r="D6" s="7">
        <v>0.03</v>
      </c>
      <c r="E6" s="10">
        <f>E$4*D6</f>
        <v>1500</v>
      </c>
      <c r="F6" s="4" t="s">
        <v>4</v>
      </c>
    </row>
    <row r="7" spans="2:5" ht="13.5" thickBot="1">
      <c r="B7" s="4" t="s">
        <v>5</v>
      </c>
      <c r="D7" s="7">
        <v>0.02</v>
      </c>
      <c r="E7" s="13">
        <f>E$4*D7</f>
        <v>1000</v>
      </c>
    </row>
    <row r="8" spans="2:5" ht="12.75">
      <c r="B8" s="4" t="s">
        <v>6</v>
      </c>
      <c r="E8" s="17">
        <f>SUM(E4:E7)</f>
        <v>58500</v>
      </c>
    </row>
    <row r="9" ht="12.75">
      <c r="E9" s="6"/>
    </row>
    <row r="10" spans="1:5" ht="12.75">
      <c r="A10" s="8" t="s">
        <v>7</v>
      </c>
      <c r="E10" s="6"/>
    </row>
    <row r="11" spans="2:6" ht="12.75">
      <c r="B11" s="4" t="s">
        <v>8</v>
      </c>
      <c r="E11" s="6">
        <v>30000</v>
      </c>
      <c r="F11" s="4" t="s">
        <v>9</v>
      </c>
    </row>
    <row r="12" spans="2:5" ht="13.5" thickBot="1">
      <c r="B12" s="4" t="s">
        <v>10</v>
      </c>
      <c r="E12" s="14">
        <v>5000</v>
      </c>
    </row>
    <row r="13" ht="12.75">
      <c r="E13" s="17">
        <f>+E11+E12</f>
        <v>35000</v>
      </c>
    </row>
    <row r="14" ht="13.5" thickBot="1">
      <c r="E14" s="6"/>
    </row>
    <row r="15" spans="1:5" ht="12.75">
      <c r="A15" s="8" t="s">
        <v>32</v>
      </c>
      <c r="E15" s="17">
        <f>E8+E13</f>
        <v>93500</v>
      </c>
    </row>
    <row r="17" ht="12.75">
      <c r="A17" s="5" t="s">
        <v>11</v>
      </c>
    </row>
    <row r="18" spans="2:5" ht="12.75">
      <c r="B18" s="4" t="s">
        <v>12</v>
      </c>
      <c r="E18" s="4">
        <v>52</v>
      </c>
    </row>
    <row r="19" spans="3:5" ht="13.5" thickBot="1">
      <c r="C19" s="4" t="s">
        <v>13</v>
      </c>
      <c r="E19" s="15">
        <v>-4</v>
      </c>
    </row>
    <row r="20" spans="5:6" ht="12.75">
      <c r="E20" s="18">
        <f>E18+E19</f>
        <v>48</v>
      </c>
      <c r="F20" s="4" t="s">
        <v>14</v>
      </c>
    </row>
    <row r="22" spans="2:6" ht="12.75">
      <c r="B22" s="4" t="s">
        <v>15</v>
      </c>
      <c r="E22" s="11">
        <f>+E20*5</f>
        <v>240</v>
      </c>
      <c r="F22" s="4" t="s">
        <v>16</v>
      </c>
    </row>
    <row r="23" spans="3:5" ht="12.75">
      <c r="C23" s="4" t="s">
        <v>17</v>
      </c>
      <c r="E23" s="4">
        <v>-6</v>
      </c>
    </row>
    <row r="24" spans="3:6" ht="12.75">
      <c r="C24" s="4" t="s">
        <v>18</v>
      </c>
      <c r="E24" s="4">
        <v>-7</v>
      </c>
      <c r="F24" s="4" t="s">
        <v>19</v>
      </c>
    </row>
    <row r="25" spans="3:5" ht="13.5" thickBot="1">
      <c r="C25" s="4" t="s">
        <v>20</v>
      </c>
      <c r="E25" s="15">
        <v>-3</v>
      </c>
    </row>
    <row r="26" spans="3:5" ht="12.75">
      <c r="C26" s="4" t="s">
        <v>21</v>
      </c>
      <c r="E26" s="18">
        <f>SUM(E22:E25)</f>
        <v>224</v>
      </c>
    </row>
    <row r="28" spans="2:6" ht="12.75">
      <c r="B28" s="4" t="s">
        <v>22</v>
      </c>
      <c r="E28" s="9">
        <v>7.3</v>
      </c>
      <c r="F28" s="4" t="s">
        <v>23</v>
      </c>
    </row>
    <row r="29" spans="3:6" ht="12.75">
      <c r="C29" s="4" t="s">
        <v>24</v>
      </c>
      <c r="E29" s="9">
        <v>-0.5</v>
      </c>
      <c r="F29" s="4" t="s">
        <v>25</v>
      </c>
    </row>
    <row r="30" spans="3:6" ht="12.75">
      <c r="C30" s="4" t="s">
        <v>26</v>
      </c>
      <c r="E30" s="9">
        <v>-0.25</v>
      </c>
      <c r="F30" s="4" t="s">
        <v>33</v>
      </c>
    </row>
    <row r="31" spans="3:5" ht="13.5" thickBot="1">
      <c r="C31" s="4" t="s">
        <v>27</v>
      </c>
      <c r="E31" s="16">
        <v>-0.3</v>
      </c>
    </row>
    <row r="32" spans="3:5" ht="12.75">
      <c r="C32" s="4" t="s">
        <v>28</v>
      </c>
      <c r="E32" s="19">
        <f>SUM(E28:E31)</f>
        <v>6.25</v>
      </c>
    </row>
    <row r="34" spans="2:5" ht="12.75">
      <c r="B34" s="4" t="s">
        <v>29</v>
      </c>
      <c r="E34" s="23">
        <f>+E32*E26</f>
        <v>1400</v>
      </c>
    </row>
    <row r="35" ht="13.5" thickBot="1"/>
    <row r="36" spans="2:5" ht="13.5" thickBot="1">
      <c r="B36" s="8" t="s">
        <v>30</v>
      </c>
      <c r="C36" s="8"/>
      <c r="D36" s="8"/>
      <c r="E36" s="12">
        <f>+E15/E34</f>
        <v>66.78571428571429</v>
      </c>
    </row>
  </sheetData>
  <printOptions headings="1" horizontalCentered="1" verticalCentered="1"/>
  <pageMargins left="1.1811023622047245" right="0.7086614173228347" top="0.984251968503937" bottom="0.984251968503937" header="0.5" footer="0.5"/>
  <pageSetup fitToHeight="1" fitToWidth="1" orientation="portrait" paperSize="9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2001-01-18T22:37:56Z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