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  <sheet name="Model 2" sheetId="3" r:id="rId3"/>
  </sheets>
  <definedNames>
    <definedName name="agenow">#N/A</definedName>
    <definedName name="contribution">#N/A</definedName>
    <definedName name="rate" localSheetId="2">'Model 2'!$D$5</definedName>
    <definedName name="rate" localSheetId="0">'Template'!$D$5</definedName>
    <definedName name="rate">'Complete'!$D$5</definedName>
    <definedName name="retage">#N/A</definedName>
    <definedName name="return">#N/A</definedName>
  </definedNames>
  <calcPr fullCalcOnLoad="1"/>
</workbook>
</file>

<file path=xl/sharedStrings.xml><?xml version="1.0" encoding="utf-8"?>
<sst xmlns="http://schemas.openxmlformats.org/spreadsheetml/2006/main" count="42" uniqueCount="14">
  <si>
    <t>Time payment option</t>
  </si>
  <si>
    <t>Discount rate</t>
  </si>
  <si>
    <t>Time</t>
  </si>
  <si>
    <t>Discount factor</t>
  </si>
  <si>
    <t>Payment</t>
  </si>
  <si>
    <t>Present value</t>
  </si>
  <si>
    <t>Sept</t>
  </si>
  <si>
    <t>November</t>
  </si>
  <si>
    <t>January</t>
  </si>
  <si>
    <t>March</t>
  </si>
  <si>
    <t>Net present value</t>
  </si>
  <si>
    <t>Immediate payment option</t>
  </si>
  <si>
    <t>Incentive for immediate payment</t>
  </si>
  <si>
    <t>9.7  Water and sewerage payment model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</si>
</sst>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000"/>
    <numFmt numFmtId="167" formatCode="0.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168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7" fontId="10" fillId="0" borderId="0" xfId="0" applyNumberFormat="1" applyFont="1" applyAlignment="1">
      <alignment/>
    </xf>
    <xf numFmtId="7" fontId="11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omma_CH09EX02" xfId="17"/>
    <cellStyle name="Comma_CH09EX08" xfId="18"/>
    <cellStyle name="Comma_VFT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14</xdr:row>
      <xdr:rowOff>19050</xdr:rowOff>
    </xdr:from>
    <xdr:to>
      <xdr:col>8</xdr:col>
      <xdr:colOff>523875</xdr:colOff>
      <xdr:row>18</xdr:row>
      <xdr:rowOff>104775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90950" y="2486025"/>
          <a:ext cx="1466850" cy="7334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Sum (E11:E14) * 0.95 - i.e. total undiscounted payment discounted by 5 percent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152400</xdr:colOff>
      <xdr:row>1</xdr:row>
      <xdr:rowOff>0</xdr:rowOff>
    </xdr:to>
    <xdr:sp>
      <xdr:nvSpPr>
        <xdr:cNvPr id="2" name="Line 4"/>
        <xdr:cNvSpPr>
          <a:spLocks/>
        </xdr:cNvSpPr>
      </xdr:nvSpPr>
      <xdr:spPr>
        <a:xfrm>
          <a:off x="3514725" y="200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152400</xdr:rowOff>
    </xdr:from>
    <xdr:to>
      <xdr:col>6</xdr:col>
      <xdr:colOff>257175</xdr:colOff>
      <xdr:row>17</xdr:row>
      <xdr:rowOff>85725</xdr:rowOff>
    </xdr:to>
    <xdr:sp>
      <xdr:nvSpPr>
        <xdr:cNvPr id="3" name="Line 7"/>
        <xdr:cNvSpPr>
          <a:spLocks/>
        </xdr:cNvSpPr>
      </xdr:nvSpPr>
      <xdr:spPr>
        <a:xfrm flipH="1">
          <a:off x="3514725" y="29432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47625</xdr:rowOff>
    </xdr:from>
    <xdr:to>
      <xdr:col>8</xdr:col>
      <xdr:colOff>171450</xdr:colOff>
      <xdr:row>20</xdr:row>
      <xdr:rowOff>114300</xdr:rowOff>
    </xdr:to>
    <xdr:sp>
      <xdr:nvSpPr>
        <xdr:cNvPr id="4" name="Text 8"/>
        <xdr:cNvSpPr txBox="1">
          <a:spLocks noChangeArrowheads="1"/>
        </xdr:cNvSpPr>
      </xdr:nvSpPr>
      <xdr:spPr>
        <a:xfrm>
          <a:off x="3914775" y="3324225"/>
          <a:ext cx="990600" cy="2286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=F13-F18</a:t>
          </a:r>
        </a:p>
      </xdr:txBody>
    </xdr:sp>
    <xdr:clientData/>
  </xdr:twoCellAnchor>
  <xdr:twoCellAnchor>
    <xdr:from>
      <xdr:col>6</xdr:col>
      <xdr:colOff>9525</xdr:colOff>
      <xdr:row>19</xdr:row>
      <xdr:rowOff>104775</xdr:rowOff>
    </xdr:from>
    <xdr:to>
      <xdr:col>6</xdr:col>
      <xdr:colOff>400050</xdr:colOff>
      <xdr:row>19</xdr:row>
      <xdr:rowOff>152400</xdr:rowOff>
    </xdr:to>
    <xdr:sp>
      <xdr:nvSpPr>
        <xdr:cNvPr id="5" name="Line 9"/>
        <xdr:cNvSpPr>
          <a:spLocks/>
        </xdr:cNvSpPr>
      </xdr:nvSpPr>
      <xdr:spPr>
        <a:xfrm>
          <a:off x="3524250" y="3381375"/>
          <a:ext cx="390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</xdr:row>
      <xdr:rowOff>142875</xdr:rowOff>
    </xdr:from>
    <xdr:to>
      <xdr:col>5</xdr:col>
      <xdr:colOff>419100</xdr:colOff>
      <xdr:row>5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647950" y="666750"/>
          <a:ext cx="676275" cy="2000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&lt;rate&gt;</a:t>
          </a:r>
        </a:p>
      </xdr:txBody>
    </xdr:sp>
    <xdr:clientData/>
  </xdr:twoCellAnchor>
  <xdr:twoCellAnchor>
    <xdr:from>
      <xdr:col>4</xdr:col>
      <xdr:colOff>9525</xdr:colOff>
      <xdr:row>4</xdr:row>
      <xdr:rowOff>66675</xdr:rowOff>
    </xdr:from>
    <xdr:to>
      <xdr:col>4</xdr:col>
      <xdr:colOff>428625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28850" y="752475"/>
          <a:ext cx="4191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19050</xdr:rowOff>
    </xdr:from>
    <xdr:to>
      <xdr:col>8</xdr:col>
      <xdr:colOff>523875</xdr:colOff>
      <xdr:row>18</xdr:row>
      <xdr:rowOff>104775</xdr:rowOff>
    </xdr:to>
    <xdr:sp>
      <xdr:nvSpPr>
        <xdr:cNvPr id="3" name="Text 3"/>
        <xdr:cNvSpPr txBox="1">
          <a:spLocks noChangeArrowheads="1"/>
        </xdr:cNvSpPr>
      </xdr:nvSpPr>
      <xdr:spPr>
        <a:xfrm>
          <a:off x="3790950" y="2486025"/>
          <a:ext cx="1466850" cy="7334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Sum (E11:E14) * 0.95 - i.e. total undiscounted payment discounted by 5 percent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152400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3514725" y="200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257175</xdr:colOff>
      <xdr:row>12</xdr:row>
      <xdr:rowOff>123825</xdr:rowOff>
    </xdr:from>
    <xdr:to>
      <xdr:col>2</xdr:col>
      <xdr:colOff>476250</xdr:colOff>
      <xdr:row>16</xdr:row>
      <xdr:rowOff>57150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57175" y="2266950"/>
          <a:ext cx="1171575" cy="5810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Fractional years i.e. 0, 2/12, 4/12 and 6/12</a:t>
          </a:r>
        </a:p>
      </xdr:txBody>
    </xdr:sp>
    <xdr:clientData/>
  </xdr:twoCellAnchor>
  <xdr:twoCellAnchor>
    <xdr:from>
      <xdr:col>1</xdr:col>
      <xdr:colOff>571500</xdr:colOff>
      <xdr:row>8</xdr:row>
      <xdr:rowOff>104775</xdr:rowOff>
    </xdr:from>
    <xdr:to>
      <xdr:col>2</xdr:col>
      <xdr:colOff>257175</xdr:colOff>
      <xdr:row>12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828675" y="1600200"/>
          <a:ext cx="3810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152400</xdr:rowOff>
    </xdr:from>
    <xdr:to>
      <xdr:col>6</xdr:col>
      <xdr:colOff>257175</xdr:colOff>
      <xdr:row>17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514725" y="29432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47625</xdr:rowOff>
    </xdr:from>
    <xdr:to>
      <xdr:col>8</xdr:col>
      <xdr:colOff>171450</xdr:colOff>
      <xdr:row>20</xdr:row>
      <xdr:rowOff>114300</xdr:rowOff>
    </xdr:to>
    <xdr:sp>
      <xdr:nvSpPr>
        <xdr:cNvPr id="8" name="Text 8"/>
        <xdr:cNvSpPr txBox="1">
          <a:spLocks noChangeArrowheads="1"/>
        </xdr:cNvSpPr>
      </xdr:nvSpPr>
      <xdr:spPr>
        <a:xfrm>
          <a:off x="3914775" y="3324225"/>
          <a:ext cx="990600" cy="2286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=F13-F18</a:t>
          </a:r>
        </a:p>
      </xdr:txBody>
    </xdr:sp>
    <xdr:clientData/>
  </xdr:twoCellAnchor>
  <xdr:twoCellAnchor>
    <xdr:from>
      <xdr:col>6</xdr:col>
      <xdr:colOff>9525</xdr:colOff>
      <xdr:row>19</xdr:row>
      <xdr:rowOff>104775</xdr:rowOff>
    </xdr:from>
    <xdr:to>
      <xdr:col>6</xdr:col>
      <xdr:colOff>400050</xdr:colOff>
      <xdr:row>19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524250" y="3381375"/>
          <a:ext cx="390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152400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3514725" y="200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28575</xdr:rowOff>
    </xdr:from>
    <xdr:to>
      <xdr:col>8</xdr:col>
      <xdr:colOff>342900</xdr:colOff>
      <xdr:row>15</xdr:row>
      <xdr:rowOff>28575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00500" y="1038225"/>
          <a:ext cx="1076325" cy="1619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Solved problem using Goal Seek.  Set Cell F20 to 0 by changing D5.
You may contemplate why the value in D5 is so high.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10.421875" style="1" customWidth="1"/>
    <col min="3" max="3" width="9.140625" style="1" customWidth="1"/>
    <col min="4" max="4" width="9.8515625" style="1" customWidth="1"/>
    <col min="5" max="5" width="10.28125" style="1" customWidth="1"/>
    <col min="6" max="16384" width="9.140625" style="1" customWidth="1"/>
  </cols>
  <sheetData>
    <row r="1" spans="1:6" ht="15.75">
      <c r="A1" s="19" t="s">
        <v>13</v>
      </c>
      <c r="B1" s="20"/>
      <c r="C1" s="21"/>
      <c r="D1" s="20"/>
      <c r="E1" s="20"/>
      <c r="F1" s="20"/>
    </row>
    <row r="3" ht="12.75">
      <c r="B3" s="2" t="s">
        <v>0</v>
      </c>
    </row>
    <row r="5" spans="2:4" ht="12.75">
      <c r="B5" s="1" t="s">
        <v>1</v>
      </c>
      <c r="D5" s="3">
        <v>0.1</v>
      </c>
    </row>
    <row r="7" spans="3:6" ht="25.5" customHeight="1" thickBot="1">
      <c r="C7" s="4" t="s">
        <v>2</v>
      </c>
      <c r="D7" s="5" t="s">
        <v>3</v>
      </c>
      <c r="E7" s="6" t="s">
        <v>4</v>
      </c>
      <c r="F7" s="7" t="s">
        <v>5</v>
      </c>
    </row>
    <row r="8" spans="2:6" ht="12.75">
      <c r="B8" s="1" t="s">
        <v>6</v>
      </c>
      <c r="C8" s="8"/>
      <c r="D8" s="9"/>
      <c r="E8" s="10">
        <v>102</v>
      </c>
      <c r="F8" s="11"/>
    </row>
    <row r="9" spans="2:6" ht="12.75">
      <c r="B9" s="1" t="s">
        <v>7</v>
      </c>
      <c r="C9" s="8"/>
      <c r="D9" s="9"/>
      <c r="E9" s="10">
        <v>102</v>
      </c>
      <c r="F9" s="11"/>
    </row>
    <row r="10" spans="2:6" ht="12.75">
      <c r="B10" s="1" t="s">
        <v>8</v>
      </c>
      <c r="C10" s="8"/>
      <c r="D10" s="9"/>
      <c r="E10" s="10">
        <v>102</v>
      </c>
      <c r="F10" s="11"/>
    </row>
    <row r="11" spans="2:6" ht="12.75">
      <c r="B11" s="1" t="s">
        <v>9</v>
      </c>
      <c r="C11" s="8"/>
      <c r="D11" s="9"/>
      <c r="E11" s="10">
        <v>104</v>
      </c>
      <c r="F11" s="11"/>
    </row>
    <row r="12" ht="12.75">
      <c r="F12" s="11"/>
    </row>
    <row r="13" spans="4:6" ht="12.75">
      <c r="D13" s="2" t="s">
        <v>10</v>
      </c>
      <c r="F13" s="12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spans="2:6" ht="12.75">
      <c r="B18" s="2" t="s">
        <v>11</v>
      </c>
      <c r="F18" s="14">
        <f>SUM(E8:E11)*0.95</f>
        <v>389.5</v>
      </c>
    </row>
    <row r="19" ht="12.75">
      <c r="F19" s="13"/>
    </row>
    <row r="20" spans="2:6" ht="12.75">
      <c r="B20" s="2" t="s">
        <v>12</v>
      </c>
      <c r="F20" s="15">
        <f>+F13-F18</f>
        <v>-389.5</v>
      </c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 scale="98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10.421875" style="1" customWidth="1"/>
    <col min="3" max="3" width="9.140625" style="1" customWidth="1"/>
    <col min="4" max="4" width="9.8515625" style="1" customWidth="1"/>
    <col min="5" max="5" width="10.28125" style="1" customWidth="1"/>
    <col min="6" max="16384" width="9.140625" style="1" customWidth="1"/>
  </cols>
  <sheetData>
    <row r="1" spans="1:6" ht="15.75">
      <c r="A1" s="16" t="s">
        <v>13</v>
      </c>
      <c r="B1" s="17"/>
      <c r="C1" s="18"/>
      <c r="D1" s="17"/>
      <c r="E1" s="17"/>
      <c r="F1" s="17"/>
    </row>
    <row r="3" ht="12.75">
      <c r="B3" s="2" t="s">
        <v>0</v>
      </c>
    </row>
    <row r="5" spans="2:4" ht="12.75">
      <c r="B5" s="1" t="s">
        <v>1</v>
      </c>
      <c r="D5" s="3">
        <v>0.1</v>
      </c>
    </row>
    <row r="7" spans="3:6" ht="25.5" customHeight="1" thickBot="1">
      <c r="C7" s="4" t="s">
        <v>2</v>
      </c>
      <c r="D7" s="5" t="s">
        <v>3</v>
      </c>
      <c r="E7" s="6" t="s">
        <v>4</v>
      </c>
      <c r="F7" s="7" t="s">
        <v>5</v>
      </c>
    </row>
    <row r="8" spans="2:6" ht="12.75">
      <c r="B8" s="1" t="s">
        <v>6</v>
      </c>
      <c r="C8" s="8">
        <v>0</v>
      </c>
      <c r="D8" s="9">
        <f>1/(1+rate)^C8</f>
        <v>1</v>
      </c>
      <c r="E8" s="10">
        <v>102</v>
      </c>
      <c r="F8" s="11">
        <f>D8*E8</f>
        <v>102</v>
      </c>
    </row>
    <row r="9" spans="2:6" ht="12.75">
      <c r="B9" s="1" t="s">
        <v>7</v>
      </c>
      <c r="C9" s="8">
        <f>(2/12)</f>
        <v>0.16666666666666666</v>
      </c>
      <c r="D9" s="9">
        <f>1/(1+rate)^C9</f>
        <v>0.9842404717097668</v>
      </c>
      <c r="E9" s="10">
        <v>102</v>
      </c>
      <c r="F9" s="11">
        <f>D9*E9</f>
        <v>100.39252811439621</v>
      </c>
    </row>
    <row r="10" spans="2:6" ht="12.75">
      <c r="B10" s="1" t="s">
        <v>8</v>
      </c>
      <c r="C10" s="8">
        <f>(4/12)</f>
        <v>0.3333333333333333</v>
      </c>
      <c r="D10" s="9">
        <f>1/(1+rate)^C10</f>
        <v>0.9687293061514642</v>
      </c>
      <c r="E10" s="10">
        <v>102</v>
      </c>
      <c r="F10" s="11">
        <f>D10*E10</f>
        <v>98.81038922744935</v>
      </c>
    </row>
    <row r="11" spans="2:6" ht="12.75">
      <c r="B11" s="1" t="s">
        <v>9</v>
      </c>
      <c r="C11" s="8">
        <f>(6/12)</f>
        <v>0.5</v>
      </c>
      <c r="D11" s="9">
        <f>1/(1+rate)^C11</f>
        <v>0.9534625892455922</v>
      </c>
      <c r="E11" s="10">
        <v>104</v>
      </c>
      <c r="F11" s="11">
        <f>D11*E11</f>
        <v>99.1601092815416</v>
      </c>
    </row>
    <row r="12" ht="12.75">
      <c r="F12" s="11"/>
    </row>
    <row r="13" spans="4:6" ht="12.75">
      <c r="D13" s="2" t="s">
        <v>10</v>
      </c>
      <c r="F13" s="12">
        <f>SUM(F8:F11)</f>
        <v>400.3630266233872</v>
      </c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spans="2:6" ht="12.75">
      <c r="B18" s="2" t="s">
        <v>11</v>
      </c>
      <c r="F18" s="14">
        <f>SUM(E8:E11)*0.95</f>
        <v>389.5</v>
      </c>
    </row>
    <row r="19" ht="12.75">
      <c r="F19" s="13"/>
    </row>
    <row r="20" spans="2:6" ht="12.75">
      <c r="B20" s="2" t="s">
        <v>12</v>
      </c>
      <c r="F20" s="15">
        <f>+F13-F18</f>
        <v>10.863026623387213</v>
      </c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 scale="98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10.421875" style="1" customWidth="1"/>
    <col min="3" max="3" width="9.140625" style="1" customWidth="1"/>
    <col min="4" max="4" width="9.8515625" style="1" customWidth="1"/>
    <col min="5" max="5" width="10.28125" style="1" customWidth="1"/>
    <col min="6" max="16384" width="9.140625" style="1" customWidth="1"/>
  </cols>
  <sheetData>
    <row r="1" spans="1:6" ht="15.75">
      <c r="A1" s="22" t="s">
        <v>13</v>
      </c>
      <c r="B1" s="23"/>
      <c r="C1" s="24"/>
      <c r="D1" s="23"/>
      <c r="E1" s="23"/>
      <c r="F1" s="23"/>
    </row>
    <row r="3" ht="12.75">
      <c r="B3" s="2" t="s">
        <v>0</v>
      </c>
    </row>
    <row r="5" spans="2:4" ht="12.75">
      <c r="B5" s="1" t="s">
        <v>1</v>
      </c>
      <c r="D5" s="3">
        <v>0.23017181787804153</v>
      </c>
    </row>
    <row r="7" spans="3:6" ht="25.5" customHeight="1" thickBot="1">
      <c r="C7" s="4" t="s">
        <v>2</v>
      </c>
      <c r="D7" s="5" t="s">
        <v>3</v>
      </c>
      <c r="E7" s="6" t="s">
        <v>4</v>
      </c>
      <c r="F7" s="7" t="s">
        <v>5</v>
      </c>
    </row>
    <row r="8" spans="2:6" ht="12.75">
      <c r="B8" s="1" t="s">
        <v>6</v>
      </c>
      <c r="C8" s="8">
        <v>0</v>
      </c>
      <c r="D8" s="9">
        <f>1/(1+rate)^C8</f>
        <v>1</v>
      </c>
      <c r="E8" s="10">
        <v>102</v>
      </c>
      <c r="F8" s="11">
        <f>D8*E8</f>
        <v>102</v>
      </c>
    </row>
    <row r="9" spans="2:6" ht="12.75">
      <c r="B9" s="1" t="s">
        <v>7</v>
      </c>
      <c r="C9" s="8">
        <f>(2/12)</f>
        <v>0.16666666666666666</v>
      </c>
      <c r="D9" s="9">
        <f>1/(1+rate)^C9</f>
        <v>0.9660635680562945</v>
      </c>
      <c r="E9" s="10">
        <v>102</v>
      </c>
      <c r="F9" s="11">
        <f>D9*E9</f>
        <v>98.53848394174203</v>
      </c>
    </row>
    <row r="10" spans="2:6" ht="12.75">
      <c r="B10" s="1" t="s">
        <v>8</v>
      </c>
      <c r="C10" s="8">
        <f>(4/12)</f>
        <v>0.3333333333333333</v>
      </c>
      <c r="D10" s="9">
        <f>1/(1+rate)^C10</f>
        <v>0.9332788175256588</v>
      </c>
      <c r="E10" s="10">
        <v>102</v>
      </c>
      <c r="F10" s="11">
        <f>D10*E10</f>
        <v>95.1944393876172</v>
      </c>
    </row>
    <row r="11" spans="2:6" ht="12.75">
      <c r="B11" s="1" t="s">
        <v>9</v>
      </c>
      <c r="C11" s="8">
        <f>(6/12)</f>
        <v>0.5</v>
      </c>
      <c r="D11" s="9">
        <f>1/(1+rate)^C11</f>
        <v>0.9016066644501971</v>
      </c>
      <c r="E11" s="10">
        <v>104</v>
      </c>
      <c r="F11" s="11">
        <f>D11*E11</f>
        <v>93.7670931028205</v>
      </c>
    </row>
    <row r="12" ht="12.75">
      <c r="F12" s="11"/>
    </row>
    <row r="13" spans="4:6" ht="12.75">
      <c r="D13" s="2" t="s">
        <v>10</v>
      </c>
      <c r="F13" s="12">
        <f>SUM(F8:F11)</f>
        <v>389.5000164321797</v>
      </c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spans="2:6" ht="12.75">
      <c r="B18" s="2" t="s">
        <v>11</v>
      </c>
      <c r="F18" s="14">
        <f>SUM(E8:E11)*0.95</f>
        <v>389.5</v>
      </c>
    </row>
    <row r="19" ht="12.75">
      <c r="F19" s="13"/>
    </row>
    <row r="20" spans="2:6" ht="12.75">
      <c r="B20" s="2" t="s">
        <v>12</v>
      </c>
      <c r="F20" s="15">
        <f>+F13-F18</f>
        <v>1.6432179677394743E-05</v>
      </c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 scale="98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