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  <sheet name="Model 2" sheetId="3" r:id="rId3"/>
  </sheets>
  <definedNames>
    <definedName name="agenow">#N/A</definedName>
    <definedName name="contribution">#N/A</definedName>
    <definedName name="drawing" localSheetId="2">'Model 2'!$E$6</definedName>
    <definedName name="drawing" localSheetId="0">'Template'!$E$6</definedName>
    <definedName name="drawing">'Complete'!$E$6</definedName>
    <definedName name="investment" localSheetId="2">'Model 2'!$E$3</definedName>
    <definedName name="investment" localSheetId="0">'Template'!$E$3</definedName>
    <definedName name="investment">'Complete'!$E$3</definedName>
    <definedName name="rate" localSheetId="2">'Model 2'!$E$4</definedName>
    <definedName name="rate" localSheetId="0">'Template'!$E$4</definedName>
    <definedName name="rate">'Complete'!$E$4</definedName>
    <definedName name="retage">#N/A</definedName>
    <definedName name="return">#N/A</definedName>
  </definedNames>
  <calcPr fullCalcOnLoad="1"/>
</workbook>
</file>

<file path=xl/sharedStrings.xml><?xml version="1.0" encoding="utf-8"?>
<sst xmlns="http://schemas.openxmlformats.org/spreadsheetml/2006/main" count="31" uniqueCount="11">
  <si>
    <t>Lump sum to invest</t>
  </si>
  <si>
    <t>Discount rate</t>
  </si>
  <si>
    <t>Annual drawing</t>
  </si>
  <si>
    <t>Amount left after 20 years</t>
  </si>
  <si>
    <t>Age</t>
  </si>
  <si>
    <t>Capital</t>
  </si>
  <si>
    <t>Interest</t>
  </si>
  <si>
    <t>Drawing</t>
  </si>
  <si>
    <t>Capital EOY</t>
  </si>
  <si>
    <t>9.6  Annuity model</t>
  </si>
  <si>
    <t>Annuity formula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</si>
</sst>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000"/>
    <numFmt numFmtId="167" formatCode="0.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u val="single"/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5" fillId="3" borderId="0" xfId="0" applyFont="1" applyFill="1" applyAlignment="1">
      <alignment/>
    </xf>
    <xf numFmtId="6" fontId="5" fillId="3" borderId="0" xfId="0" applyNumberFormat="1" applyFont="1" applyFill="1" applyAlignment="1">
      <alignment/>
    </xf>
    <xf numFmtId="10" fontId="5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6" fontId="5" fillId="4" borderId="0" xfId="0" applyNumberFormat="1" applyFont="1" applyFill="1" applyAlignment="1">
      <alignment/>
    </xf>
    <xf numFmtId="0" fontId="6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6" borderId="0" xfId="0" applyFont="1" applyFill="1" applyAlignment="1">
      <alignment horizontal="left"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3" fontId="5" fillId="4" borderId="0" xfId="15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omma_CH09EX02" xfId="17"/>
    <cellStyle name="Comma_CH09EX08" xfId="18"/>
    <cellStyle name="Comma_VFT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114300</xdr:rowOff>
    </xdr:from>
    <xdr:to>
      <xdr:col>7</xdr:col>
      <xdr:colOff>266700</xdr:colOff>
      <xdr:row>7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86200" y="1123950"/>
          <a:ext cx="1009650" cy="1905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F29</a:t>
          </a:r>
        </a:p>
      </xdr:txBody>
    </xdr:sp>
    <xdr:clientData/>
  </xdr:twoCellAnchor>
  <xdr:twoCellAnchor>
    <xdr:from>
      <xdr:col>4</xdr:col>
      <xdr:colOff>600075</xdr:colOff>
      <xdr:row>6</xdr:row>
      <xdr:rowOff>95250</xdr:rowOff>
    </xdr:from>
    <xdr:to>
      <xdr:col>5</xdr:col>
      <xdr:colOff>581025</xdr:colOff>
      <xdr:row>7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48025" y="1104900"/>
          <a:ext cx="6572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152400</xdr:rowOff>
    </xdr:from>
    <xdr:to>
      <xdr:col>8</xdr:col>
      <xdr:colOff>561975</xdr:colOff>
      <xdr:row>6</xdr:row>
      <xdr:rowOff>76200</xdr:rowOff>
    </xdr:to>
    <xdr:sp>
      <xdr:nvSpPr>
        <xdr:cNvPr id="3" name="Text 3"/>
        <xdr:cNvSpPr txBox="1">
          <a:spLocks noChangeArrowheads="1"/>
        </xdr:cNvSpPr>
      </xdr:nvSpPr>
      <xdr:spPr>
        <a:xfrm>
          <a:off x="3486150" y="514350"/>
          <a:ext cx="2314575" cy="5715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Experiment with this amount, name &lt;drawing&gt;, or use Goal Seek (Set Cell E7 to Value 0 by Changing Cell E6)</a:t>
          </a:r>
        </a:p>
      </xdr:txBody>
    </xdr:sp>
    <xdr:clientData/>
  </xdr:twoCellAnchor>
  <xdr:twoCellAnchor>
    <xdr:from>
      <xdr:col>4</xdr:col>
      <xdr:colOff>600075</xdr:colOff>
      <xdr:row>5</xdr:row>
      <xdr:rowOff>19050</xdr:rowOff>
    </xdr:from>
    <xdr:to>
      <xdr:col>5</xdr:col>
      <xdr:colOff>152400</xdr:colOff>
      <xdr:row>5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3248025" y="866775"/>
          <a:ext cx="2286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114300</xdr:colOff>
      <xdr:row>10</xdr:row>
      <xdr:rowOff>142875</xdr:rowOff>
    </xdr:from>
    <xdr:to>
      <xdr:col>1</xdr:col>
      <xdr:colOff>266700</xdr:colOff>
      <xdr:row>14</xdr:row>
      <xdr:rowOff>47625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14300" y="1962150"/>
          <a:ext cx="762000" cy="5524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F10, filled down</a:t>
          </a:r>
        </a:p>
      </xdr:txBody>
    </xdr:sp>
    <xdr:clientData/>
  </xdr:twoCellAnchor>
  <xdr:twoCellAnchor>
    <xdr:from>
      <xdr:col>1</xdr:col>
      <xdr:colOff>266700</xdr:colOff>
      <xdr:row>10</xdr:row>
      <xdr:rowOff>114300</xdr:rowOff>
    </xdr:from>
    <xdr:to>
      <xdr:col>2</xdr:col>
      <xdr:colOff>9525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876300" y="1933575"/>
          <a:ext cx="352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38100</xdr:rowOff>
    </xdr:from>
    <xdr:to>
      <xdr:col>1</xdr:col>
      <xdr:colOff>304800</xdr:colOff>
      <xdr:row>9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0" y="1371600"/>
          <a:ext cx="914400" cy="3333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investment</a:t>
          </a:r>
        </a:p>
      </xdr:txBody>
    </xdr:sp>
    <xdr:clientData/>
  </xdr:twoCellAnchor>
  <xdr:twoCellAnchor>
    <xdr:from>
      <xdr:col>1</xdr:col>
      <xdr:colOff>323850</xdr:colOff>
      <xdr:row>8</xdr:row>
      <xdr:rowOff>247650</xdr:rowOff>
    </xdr:from>
    <xdr:to>
      <xdr:col>2</xdr:col>
      <xdr:colOff>114300</xdr:colOff>
      <xdr:row>9</xdr:row>
      <xdr:rowOff>38100</xdr:rowOff>
    </xdr:to>
    <xdr:sp>
      <xdr:nvSpPr>
        <xdr:cNvPr id="8" name="Line 8"/>
        <xdr:cNvSpPr>
          <a:spLocks/>
        </xdr:cNvSpPr>
      </xdr:nvSpPr>
      <xdr:spPr>
        <a:xfrm>
          <a:off x="933450" y="1581150"/>
          <a:ext cx="400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104775</xdr:rowOff>
    </xdr:from>
    <xdr:to>
      <xdr:col>8</xdr:col>
      <xdr:colOff>19050</xdr:colOff>
      <xdr:row>16</xdr:row>
      <xdr:rowOff>38100</xdr:rowOff>
    </xdr:to>
    <xdr:sp>
      <xdr:nvSpPr>
        <xdr:cNvPr id="9" name="Text 9"/>
        <xdr:cNvSpPr txBox="1">
          <a:spLocks noChangeArrowheads="1"/>
        </xdr:cNvSpPr>
      </xdr:nvSpPr>
      <xdr:spPr>
        <a:xfrm>
          <a:off x="4324350" y="2409825"/>
          <a:ext cx="933450" cy="4191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C10 * rate, filled down</a:t>
          </a:r>
        </a:p>
      </xdr:txBody>
    </xdr:sp>
    <xdr:clientData/>
  </xdr:twoCellAnchor>
  <xdr:twoCellAnchor>
    <xdr:from>
      <xdr:col>4</xdr:col>
      <xdr:colOff>276225</xdr:colOff>
      <xdr:row>9</xdr:row>
      <xdr:rowOff>95250</xdr:rowOff>
    </xdr:from>
    <xdr:to>
      <xdr:col>6</xdr:col>
      <xdr:colOff>276225</xdr:colOff>
      <xdr:row>11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924175" y="1752600"/>
          <a:ext cx="13716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57150</xdr:rowOff>
    </xdr:from>
    <xdr:to>
      <xdr:col>8</xdr:col>
      <xdr:colOff>209550</xdr:colOff>
      <xdr:row>12</xdr:row>
      <xdr:rowOff>114300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4305300" y="1876425"/>
          <a:ext cx="1143000" cy="3810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drawing, filled down</a:t>
          </a:r>
        </a:p>
      </xdr:txBody>
    </xdr:sp>
    <xdr:clientData/>
  </xdr:twoCellAnchor>
  <xdr:twoCellAnchor>
    <xdr:from>
      <xdr:col>3</xdr:col>
      <xdr:colOff>571500</xdr:colOff>
      <xdr:row>9</xdr:row>
      <xdr:rowOff>123825</xdr:rowOff>
    </xdr:from>
    <xdr:to>
      <xdr:col>6</xdr:col>
      <xdr:colOff>314325</xdr:colOff>
      <xdr:row>13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505075" y="1781175"/>
          <a:ext cx="182880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276225</xdr:colOff>
      <xdr:row>8</xdr:row>
      <xdr:rowOff>76200</xdr:rowOff>
    </xdr:from>
    <xdr:to>
      <xdr:col>8</xdr:col>
      <xdr:colOff>161925</xdr:colOff>
      <xdr:row>9</xdr:row>
      <xdr:rowOff>142875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295775" y="1409700"/>
          <a:ext cx="1104900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C10 + D10 - E10, filled down</a:t>
          </a:r>
        </a:p>
      </xdr:txBody>
    </xdr:sp>
    <xdr:clientData/>
  </xdr:twoCellAnchor>
  <xdr:twoCellAnchor>
    <xdr:from>
      <xdr:col>6</xdr:col>
      <xdr:colOff>0</xdr:colOff>
      <xdr:row>8</xdr:row>
      <xdr:rowOff>200025</xdr:rowOff>
    </xdr:from>
    <xdr:to>
      <xdr:col>6</xdr:col>
      <xdr:colOff>295275</xdr:colOff>
      <xdr:row>9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19550" y="1533525"/>
          <a:ext cx="2952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57150</xdr:rowOff>
    </xdr:from>
    <xdr:to>
      <xdr:col>8</xdr:col>
      <xdr:colOff>523875</xdr:colOff>
      <xdr:row>25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324350" y="3009900"/>
          <a:ext cx="1438275" cy="12382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Difference equation: capital at end of year is capital at beginning of year plus interest less drawing.  Note diagonal relationship one year to next</a:t>
          </a:r>
        </a:p>
      </xdr:txBody>
    </xdr:sp>
    <xdr:clientData/>
  </xdr:twoCellAnchor>
  <xdr:twoCellAnchor>
    <xdr:from>
      <xdr:col>5</xdr:col>
      <xdr:colOff>371475</xdr:colOff>
      <xdr:row>0</xdr:row>
      <xdr:rowOff>123825</xdr:rowOff>
    </xdr:from>
    <xdr:to>
      <xdr:col>8</xdr:col>
      <xdr:colOff>447675</xdr:colOff>
      <xdr:row>2</xdr:row>
      <xdr:rowOff>123825</xdr:rowOff>
    </xdr:to>
    <xdr:sp>
      <xdr:nvSpPr>
        <xdr:cNvPr id="16" name="Text 16"/>
        <xdr:cNvSpPr txBox="1">
          <a:spLocks noChangeArrowheads="1"/>
        </xdr:cNvSpPr>
      </xdr:nvSpPr>
      <xdr:spPr>
        <a:xfrm>
          <a:off x="3695700" y="123825"/>
          <a:ext cx="1990725" cy="3619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&lt;investment&gt; and &lt;rate&gt; in these cells</a:t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352425</xdr:colOff>
      <xdr:row>2</xdr:row>
      <xdr:rowOff>104775</xdr:rowOff>
    </xdr:to>
    <xdr:sp>
      <xdr:nvSpPr>
        <xdr:cNvPr id="17" name="Line 17"/>
        <xdr:cNvSpPr>
          <a:spLocks/>
        </xdr:cNvSpPr>
      </xdr:nvSpPr>
      <xdr:spPr>
        <a:xfrm flipH="1">
          <a:off x="3324225" y="381000"/>
          <a:ext cx="3524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142875</xdr:rowOff>
    </xdr:from>
    <xdr:to>
      <xdr:col>9</xdr:col>
      <xdr:colOff>333375</xdr:colOff>
      <xdr:row>13</xdr:row>
      <xdr:rowOff>57150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4495800" y="828675"/>
          <a:ext cx="1685925" cy="1533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Result can be found by using </a:t>
          </a: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T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ools </a:t>
          </a: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G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oal Seek - set cell E7 to value 0 by changing cell E6.  This returns the annuity value to E6.  (Note the precise sum in E6.)
The annuity formula is in cell I3 - note its complexity.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0.7109375" style="1" customWidth="1"/>
    <col min="5" max="5" width="10.140625" style="1" customWidth="1"/>
    <col min="6" max="6" width="10.421875" style="1" customWidth="1"/>
    <col min="7" max="16384" width="9.140625" style="1" customWidth="1"/>
  </cols>
  <sheetData>
    <row r="1" spans="1:3" ht="15.75">
      <c r="A1" s="12" t="s">
        <v>9</v>
      </c>
      <c r="B1" s="13"/>
      <c r="C1" s="14"/>
    </row>
    <row r="3" spans="2:5" ht="12.75">
      <c r="B3" s="7" t="s">
        <v>0</v>
      </c>
      <c r="C3" s="7"/>
      <c r="D3" s="7"/>
      <c r="E3" s="8">
        <v>200000</v>
      </c>
    </row>
    <row r="4" spans="2:5" ht="12.75">
      <c r="B4" s="7" t="s">
        <v>1</v>
      </c>
      <c r="C4" s="7"/>
      <c r="D4" s="7"/>
      <c r="E4" s="9">
        <v>0.05</v>
      </c>
    </row>
    <row r="5" ht="12.75">
      <c r="E5" s="2"/>
    </row>
    <row r="6" spans="2:5" ht="12.75">
      <c r="B6" s="10" t="s">
        <v>2</v>
      </c>
      <c r="C6" s="10"/>
      <c r="D6" s="10"/>
      <c r="E6" s="11">
        <v>18000</v>
      </c>
    </row>
    <row r="7" spans="2:5" ht="12.75">
      <c r="B7" s="10" t="s">
        <v>3</v>
      </c>
      <c r="C7" s="10"/>
      <c r="D7" s="10"/>
      <c r="E7" s="11">
        <f>+F29</f>
        <v>0</v>
      </c>
    </row>
    <row r="9" spans="2:6" ht="25.5" customHeight="1" thickBo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2:6" ht="12.75">
      <c r="B10" s="1">
        <v>65</v>
      </c>
      <c r="C10" s="2"/>
      <c r="D10" s="2"/>
      <c r="E10" s="2"/>
      <c r="F10" s="2"/>
    </row>
    <row r="11" spans="2:6" ht="12.75">
      <c r="B11" s="1">
        <f aca="true" t="shared" si="0" ref="B11:B35">+B10+1</f>
        <v>66</v>
      </c>
      <c r="C11" s="2"/>
      <c r="D11" s="2"/>
      <c r="E11" s="2"/>
      <c r="F11" s="2"/>
    </row>
    <row r="12" spans="2:6" ht="12.75">
      <c r="B12" s="1">
        <f t="shared" si="0"/>
        <v>67</v>
      </c>
      <c r="C12" s="2"/>
      <c r="D12" s="2"/>
      <c r="E12" s="2"/>
      <c r="F12" s="2"/>
    </row>
    <row r="13" spans="2:6" ht="12.75">
      <c r="B13" s="1">
        <f t="shared" si="0"/>
        <v>68</v>
      </c>
      <c r="C13" s="2"/>
      <c r="D13" s="2"/>
      <c r="E13" s="2"/>
      <c r="F13" s="2"/>
    </row>
    <row r="14" spans="2:6" ht="12.75">
      <c r="B14" s="1">
        <f t="shared" si="0"/>
        <v>69</v>
      </c>
      <c r="C14" s="2"/>
      <c r="D14" s="2"/>
      <c r="E14" s="2"/>
      <c r="F14" s="2"/>
    </row>
    <row r="15" spans="2:6" ht="12.75">
      <c r="B15" s="1">
        <f t="shared" si="0"/>
        <v>70</v>
      </c>
      <c r="C15" s="2"/>
      <c r="D15" s="2"/>
      <c r="E15" s="2"/>
      <c r="F15" s="2"/>
    </row>
    <row r="16" spans="2:6" ht="12.75">
      <c r="B16" s="1">
        <f t="shared" si="0"/>
        <v>71</v>
      </c>
      <c r="C16" s="2"/>
      <c r="D16" s="2"/>
      <c r="E16" s="2"/>
      <c r="F16" s="2"/>
    </row>
    <row r="17" spans="2:6" ht="12.75">
      <c r="B17" s="1">
        <f t="shared" si="0"/>
        <v>72</v>
      </c>
      <c r="C17" s="2"/>
      <c r="D17" s="2"/>
      <c r="E17" s="2"/>
      <c r="F17" s="2"/>
    </row>
    <row r="18" spans="2:6" ht="12.75">
      <c r="B18" s="1">
        <f t="shared" si="0"/>
        <v>73</v>
      </c>
      <c r="C18" s="2"/>
      <c r="D18" s="2"/>
      <c r="E18" s="2"/>
      <c r="F18" s="2"/>
    </row>
    <row r="19" spans="2:6" ht="12.75">
      <c r="B19" s="1">
        <f t="shared" si="0"/>
        <v>74</v>
      </c>
      <c r="C19" s="2"/>
      <c r="D19" s="2"/>
      <c r="E19" s="2"/>
      <c r="F19" s="2"/>
    </row>
    <row r="20" spans="2:6" ht="12.75">
      <c r="B20" s="1">
        <f t="shared" si="0"/>
        <v>75</v>
      </c>
      <c r="C20" s="2"/>
      <c r="D20" s="2"/>
      <c r="E20" s="2"/>
      <c r="F20" s="2"/>
    </row>
    <row r="21" spans="2:6" ht="12.75">
      <c r="B21" s="1">
        <f t="shared" si="0"/>
        <v>76</v>
      </c>
      <c r="C21" s="2"/>
      <c r="D21" s="2"/>
      <c r="E21" s="2"/>
      <c r="F21" s="2"/>
    </row>
    <row r="22" spans="2:6" ht="12.75">
      <c r="B22" s="1">
        <f t="shared" si="0"/>
        <v>77</v>
      </c>
      <c r="C22" s="2"/>
      <c r="D22" s="2"/>
      <c r="E22" s="2"/>
      <c r="F22" s="2"/>
    </row>
    <row r="23" spans="2:6" ht="12.75">
      <c r="B23" s="1">
        <f t="shared" si="0"/>
        <v>78</v>
      </c>
      <c r="C23" s="2"/>
      <c r="D23" s="2"/>
      <c r="E23" s="2"/>
      <c r="F23" s="2"/>
    </row>
    <row r="24" spans="2:6" ht="12.75">
      <c r="B24" s="1">
        <f t="shared" si="0"/>
        <v>79</v>
      </c>
      <c r="C24" s="2"/>
      <c r="D24" s="2"/>
      <c r="E24" s="2"/>
      <c r="F24" s="2"/>
    </row>
    <row r="25" spans="2:6" ht="12.75">
      <c r="B25" s="1">
        <f t="shared" si="0"/>
        <v>80</v>
      </c>
      <c r="C25" s="2"/>
      <c r="D25" s="2"/>
      <c r="E25" s="2"/>
      <c r="F25" s="2"/>
    </row>
    <row r="26" spans="2:6" ht="12.75">
      <c r="B26" s="1">
        <f t="shared" si="0"/>
        <v>81</v>
      </c>
      <c r="C26" s="2"/>
      <c r="D26" s="2"/>
      <c r="E26" s="2"/>
      <c r="F26" s="2"/>
    </row>
    <row r="27" spans="2:6" ht="12.75">
      <c r="B27" s="1">
        <f t="shared" si="0"/>
        <v>82</v>
      </c>
      <c r="C27" s="2"/>
      <c r="D27" s="2"/>
      <c r="E27" s="2"/>
      <c r="F27" s="2"/>
    </row>
    <row r="28" spans="2:6" ht="12.75">
      <c r="B28" s="1">
        <f t="shared" si="0"/>
        <v>83</v>
      </c>
      <c r="C28" s="2"/>
      <c r="D28" s="2"/>
      <c r="E28" s="2"/>
      <c r="F28" s="2"/>
    </row>
    <row r="29" spans="2:6" ht="12.75">
      <c r="B29" s="1">
        <f t="shared" si="0"/>
        <v>84</v>
      </c>
      <c r="C29" s="2"/>
      <c r="D29" s="2"/>
      <c r="E29" s="2"/>
      <c r="F29" s="2"/>
    </row>
    <row r="30" spans="2:6" ht="12.75">
      <c r="B30" s="1">
        <f t="shared" si="0"/>
        <v>85</v>
      </c>
      <c r="C30" s="2"/>
      <c r="D30" s="2"/>
      <c r="E30" s="2"/>
      <c r="F30" s="2"/>
    </row>
    <row r="31" spans="2:6" ht="12.75">
      <c r="B31" s="1">
        <f t="shared" si="0"/>
        <v>86</v>
      </c>
      <c r="C31" s="2"/>
      <c r="D31" s="2"/>
      <c r="E31" s="2"/>
      <c r="F31" s="2"/>
    </row>
    <row r="32" spans="2:6" ht="12.75">
      <c r="B32" s="1">
        <f t="shared" si="0"/>
        <v>87</v>
      </c>
      <c r="C32" s="2"/>
      <c r="D32" s="2"/>
      <c r="E32" s="2"/>
      <c r="F32" s="2"/>
    </row>
    <row r="33" spans="2:6" ht="12.75">
      <c r="B33" s="1">
        <f t="shared" si="0"/>
        <v>88</v>
      </c>
      <c r="C33" s="2"/>
      <c r="D33" s="2"/>
      <c r="E33" s="2"/>
      <c r="F33" s="2"/>
    </row>
    <row r="34" spans="2:6" ht="12.75">
      <c r="B34" s="1">
        <f t="shared" si="0"/>
        <v>89</v>
      </c>
      <c r="C34" s="2"/>
      <c r="D34" s="2"/>
      <c r="E34" s="2"/>
      <c r="F34" s="2"/>
    </row>
    <row r="35" spans="2:6" ht="12.75">
      <c r="B35" s="1">
        <f t="shared" si="0"/>
        <v>90</v>
      </c>
      <c r="C35" s="2"/>
      <c r="D35" s="2"/>
      <c r="E35" s="2"/>
      <c r="F35" s="2"/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 scale="90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0.7109375" style="1" customWidth="1"/>
    <col min="5" max="5" width="10.140625" style="1" customWidth="1"/>
    <col min="6" max="6" width="10.421875" style="1" customWidth="1"/>
    <col min="7" max="16384" width="9.140625" style="1" customWidth="1"/>
  </cols>
  <sheetData>
    <row r="1" spans="1:3" ht="15.75">
      <c r="A1" s="6" t="s">
        <v>9</v>
      </c>
      <c r="B1" s="4"/>
      <c r="C1" s="5"/>
    </row>
    <row r="3" spans="2:5" ht="12.75">
      <c r="B3" s="7" t="s">
        <v>0</v>
      </c>
      <c r="C3" s="7"/>
      <c r="D3" s="7"/>
      <c r="E3" s="8">
        <v>200000</v>
      </c>
    </row>
    <row r="4" spans="2:5" ht="12.75">
      <c r="B4" s="7" t="s">
        <v>1</v>
      </c>
      <c r="C4" s="7"/>
      <c r="D4" s="7"/>
      <c r="E4" s="9">
        <v>0.05</v>
      </c>
    </row>
    <row r="5" ht="12.75">
      <c r="E5" s="2"/>
    </row>
    <row r="6" spans="2:5" ht="12.75">
      <c r="B6" s="10" t="s">
        <v>2</v>
      </c>
      <c r="C6" s="10"/>
      <c r="D6" s="10"/>
      <c r="E6" s="11">
        <v>18000</v>
      </c>
    </row>
    <row r="7" spans="2:5" ht="12.75">
      <c r="B7" s="10" t="s">
        <v>3</v>
      </c>
      <c r="C7" s="10"/>
      <c r="D7" s="10"/>
      <c r="E7" s="11">
        <f>+F29</f>
        <v>-64527.632823107204</v>
      </c>
    </row>
    <row r="9" spans="2:6" ht="25.5" customHeight="1" thickBo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2:6" ht="12.75">
      <c r="B10" s="1">
        <v>65</v>
      </c>
      <c r="C10" s="2">
        <f>investment</f>
        <v>200000</v>
      </c>
      <c r="D10" s="2">
        <f aca="true" t="shared" si="0" ref="D10:D35">+C10*rate</f>
        <v>10000</v>
      </c>
      <c r="E10" s="2">
        <f aca="true" t="shared" si="1" ref="E10:E35">drawing</f>
        <v>18000</v>
      </c>
      <c r="F10" s="2">
        <f aca="true" t="shared" si="2" ref="F10:F35">+C10+D10-E10</f>
        <v>192000</v>
      </c>
    </row>
    <row r="11" spans="2:6" ht="12.75">
      <c r="B11" s="1">
        <f aca="true" t="shared" si="3" ref="B11:B35">+B10+1</f>
        <v>66</v>
      </c>
      <c r="C11" s="2">
        <f aca="true" t="shared" si="4" ref="C11:C35">+F10</f>
        <v>192000</v>
      </c>
      <c r="D11" s="2">
        <f t="shared" si="0"/>
        <v>9600</v>
      </c>
      <c r="E11" s="2">
        <f t="shared" si="1"/>
        <v>18000</v>
      </c>
      <c r="F11" s="2">
        <f t="shared" si="2"/>
        <v>183600</v>
      </c>
    </row>
    <row r="12" spans="2:6" ht="12.75">
      <c r="B12" s="1">
        <f t="shared" si="3"/>
        <v>67</v>
      </c>
      <c r="C12" s="2">
        <f t="shared" si="4"/>
        <v>183600</v>
      </c>
      <c r="D12" s="2">
        <f t="shared" si="0"/>
        <v>9180</v>
      </c>
      <c r="E12" s="2">
        <f t="shared" si="1"/>
        <v>18000</v>
      </c>
      <c r="F12" s="2">
        <f t="shared" si="2"/>
        <v>174780</v>
      </c>
    </row>
    <row r="13" spans="2:6" ht="12.75">
      <c r="B13" s="1">
        <f t="shared" si="3"/>
        <v>68</v>
      </c>
      <c r="C13" s="2">
        <f t="shared" si="4"/>
        <v>174780</v>
      </c>
      <c r="D13" s="2">
        <f t="shared" si="0"/>
        <v>8739</v>
      </c>
      <c r="E13" s="2">
        <f t="shared" si="1"/>
        <v>18000</v>
      </c>
      <c r="F13" s="2">
        <f t="shared" si="2"/>
        <v>165519</v>
      </c>
    </row>
    <row r="14" spans="2:6" ht="12.75">
      <c r="B14" s="1">
        <f t="shared" si="3"/>
        <v>69</v>
      </c>
      <c r="C14" s="2">
        <f t="shared" si="4"/>
        <v>165519</v>
      </c>
      <c r="D14" s="2">
        <f t="shared" si="0"/>
        <v>8275.95</v>
      </c>
      <c r="E14" s="2">
        <f t="shared" si="1"/>
        <v>18000</v>
      </c>
      <c r="F14" s="2">
        <f t="shared" si="2"/>
        <v>155794.95</v>
      </c>
    </row>
    <row r="15" spans="2:6" ht="12.75">
      <c r="B15" s="1">
        <f t="shared" si="3"/>
        <v>70</v>
      </c>
      <c r="C15" s="2">
        <f t="shared" si="4"/>
        <v>155794.95</v>
      </c>
      <c r="D15" s="2">
        <f t="shared" si="0"/>
        <v>7789.747500000001</v>
      </c>
      <c r="E15" s="2">
        <f t="shared" si="1"/>
        <v>18000</v>
      </c>
      <c r="F15" s="2">
        <f t="shared" si="2"/>
        <v>145584.6975</v>
      </c>
    </row>
    <row r="16" spans="2:6" ht="12.75">
      <c r="B16" s="1">
        <f t="shared" si="3"/>
        <v>71</v>
      </c>
      <c r="C16" s="2">
        <f t="shared" si="4"/>
        <v>145584.6975</v>
      </c>
      <c r="D16" s="2">
        <f t="shared" si="0"/>
        <v>7279.234875000001</v>
      </c>
      <c r="E16" s="2">
        <f t="shared" si="1"/>
        <v>18000</v>
      </c>
      <c r="F16" s="2">
        <f t="shared" si="2"/>
        <v>134863.932375</v>
      </c>
    </row>
    <row r="17" spans="2:6" ht="12.75">
      <c r="B17" s="1">
        <f t="shared" si="3"/>
        <v>72</v>
      </c>
      <c r="C17" s="2">
        <f t="shared" si="4"/>
        <v>134863.932375</v>
      </c>
      <c r="D17" s="2">
        <f t="shared" si="0"/>
        <v>6743.19661875</v>
      </c>
      <c r="E17" s="2">
        <f t="shared" si="1"/>
        <v>18000</v>
      </c>
      <c r="F17" s="2">
        <f t="shared" si="2"/>
        <v>123607.12899375</v>
      </c>
    </row>
    <row r="18" spans="2:6" ht="12.75">
      <c r="B18" s="1">
        <f t="shared" si="3"/>
        <v>73</v>
      </c>
      <c r="C18" s="2">
        <f t="shared" si="4"/>
        <v>123607.12899375</v>
      </c>
      <c r="D18" s="2">
        <f t="shared" si="0"/>
        <v>6180.356449687501</v>
      </c>
      <c r="E18" s="2">
        <f t="shared" si="1"/>
        <v>18000</v>
      </c>
      <c r="F18" s="2">
        <f t="shared" si="2"/>
        <v>111787.4854434375</v>
      </c>
    </row>
    <row r="19" spans="2:6" ht="12.75">
      <c r="B19" s="1">
        <f t="shared" si="3"/>
        <v>74</v>
      </c>
      <c r="C19" s="2">
        <f t="shared" si="4"/>
        <v>111787.4854434375</v>
      </c>
      <c r="D19" s="2">
        <f t="shared" si="0"/>
        <v>5589.374272171875</v>
      </c>
      <c r="E19" s="2">
        <f t="shared" si="1"/>
        <v>18000</v>
      </c>
      <c r="F19" s="2">
        <f t="shared" si="2"/>
        <v>99376.85971560937</v>
      </c>
    </row>
    <row r="20" spans="2:6" ht="12.75">
      <c r="B20" s="1">
        <f t="shared" si="3"/>
        <v>75</v>
      </c>
      <c r="C20" s="2">
        <f t="shared" si="4"/>
        <v>99376.85971560937</v>
      </c>
      <c r="D20" s="2">
        <f t="shared" si="0"/>
        <v>4968.8429857804695</v>
      </c>
      <c r="E20" s="2">
        <f t="shared" si="1"/>
        <v>18000</v>
      </c>
      <c r="F20" s="2">
        <f t="shared" si="2"/>
        <v>86345.70270138985</v>
      </c>
    </row>
    <row r="21" spans="2:6" ht="12.75">
      <c r="B21" s="1">
        <f t="shared" si="3"/>
        <v>76</v>
      </c>
      <c r="C21" s="2">
        <f t="shared" si="4"/>
        <v>86345.70270138985</v>
      </c>
      <c r="D21" s="2">
        <f t="shared" si="0"/>
        <v>4317.285135069493</v>
      </c>
      <c r="E21" s="2">
        <f t="shared" si="1"/>
        <v>18000</v>
      </c>
      <c r="F21" s="2">
        <f t="shared" si="2"/>
        <v>72662.98783645935</v>
      </c>
    </row>
    <row r="22" spans="2:6" ht="12.75">
      <c r="B22" s="1">
        <f t="shared" si="3"/>
        <v>77</v>
      </c>
      <c r="C22" s="2">
        <f t="shared" si="4"/>
        <v>72662.98783645935</v>
      </c>
      <c r="D22" s="2">
        <f t="shared" si="0"/>
        <v>3633.1493918229676</v>
      </c>
      <c r="E22" s="2">
        <f t="shared" si="1"/>
        <v>18000</v>
      </c>
      <c r="F22" s="2">
        <f t="shared" si="2"/>
        <v>58296.137228282314</v>
      </c>
    </row>
    <row r="23" spans="2:6" ht="12.75">
      <c r="B23" s="1">
        <f t="shared" si="3"/>
        <v>78</v>
      </c>
      <c r="C23" s="2">
        <f t="shared" si="4"/>
        <v>58296.137228282314</v>
      </c>
      <c r="D23" s="2">
        <f t="shared" si="0"/>
        <v>2914.8068614141157</v>
      </c>
      <c r="E23" s="2">
        <f t="shared" si="1"/>
        <v>18000</v>
      </c>
      <c r="F23" s="2">
        <f t="shared" si="2"/>
        <v>43210.94408969643</v>
      </c>
    </row>
    <row r="24" spans="2:6" ht="12.75">
      <c r="B24" s="1">
        <f t="shared" si="3"/>
        <v>79</v>
      </c>
      <c r="C24" s="2">
        <f t="shared" si="4"/>
        <v>43210.94408969643</v>
      </c>
      <c r="D24" s="2">
        <f t="shared" si="0"/>
        <v>2160.5472044848216</v>
      </c>
      <c r="E24" s="2">
        <f t="shared" si="1"/>
        <v>18000</v>
      </c>
      <c r="F24" s="2">
        <f t="shared" si="2"/>
        <v>27371.49129418125</v>
      </c>
    </row>
    <row r="25" spans="2:6" ht="12.75">
      <c r="B25" s="1">
        <f t="shared" si="3"/>
        <v>80</v>
      </c>
      <c r="C25" s="2">
        <f t="shared" si="4"/>
        <v>27371.49129418125</v>
      </c>
      <c r="D25" s="2">
        <f t="shared" si="0"/>
        <v>1368.5745647090625</v>
      </c>
      <c r="E25" s="2">
        <f t="shared" si="1"/>
        <v>18000</v>
      </c>
      <c r="F25" s="2">
        <f t="shared" si="2"/>
        <v>10740.065858890313</v>
      </c>
    </row>
    <row r="26" spans="2:6" ht="12.75">
      <c r="B26" s="1">
        <f t="shared" si="3"/>
        <v>81</v>
      </c>
      <c r="C26" s="2">
        <f t="shared" si="4"/>
        <v>10740.065858890313</v>
      </c>
      <c r="D26" s="2">
        <f t="shared" si="0"/>
        <v>537.0032929445157</v>
      </c>
      <c r="E26" s="2">
        <f t="shared" si="1"/>
        <v>18000</v>
      </c>
      <c r="F26" s="2">
        <f t="shared" si="2"/>
        <v>-6722.9308481651715</v>
      </c>
    </row>
    <row r="27" spans="2:6" ht="12.75">
      <c r="B27" s="1">
        <f t="shared" si="3"/>
        <v>82</v>
      </c>
      <c r="C27" s="2">
        <f t="shared" si="4"/>
        <v>-6722.9308481651715</v>
      </c>
      <c r="D27" s="2">
        <f t="shared" si="0"/>
        <v>-336.1465424082586</v>
      </c>
      <c r="E27" s="2">
        <f t="shared" si="1"/>
        <v>18000</v>
      </c>
      <c r="F27" s="2">
        <f t="shared" si="2"/>
        <v>-25059.07739057343</v>
      </c>
    </row>
    <row r="28" spans="2:6" ht="12.75">
      <c r="B28" s="1">
        <f t="shared" si="3"/>
        <v>83</v>
      </c>
      <c r="C28" s="2">
        <f t="shared" si="4"/>
        <v>-25059.07739057343</v>
      </c>
      <c r="D28" s="2">
        <f t="shared" si="0"/>
        <v>-1252.9538695286717</v>
      </c>
      <c r="E28" s="2">
        <f t="shared" si="1"/>
        <v>18000</v>
      </c>
      <c r="F28" s="2">
        <f t="shared" si="2"/>
        <v>-44312.0312601021</v>
      </c>
    </row>
    <row r="29" spans="2:6" ht="12.75">
      <c r="B29" s="1">
        <f t="shared" si="3"/>
        <v>84</v>
      </c>
      <c r="C29" s="2">
        <f t="shared" si="4"/>
        <v>-44312.0312601021</v>
      </c>
      <c r="D29" s="2">
        <f t="shared" si="0"/>
        <v>-2215.601563005105</v>
      </c>
      <c r="E29" s="2">
        <f t="shared" si="1"/>
        <v>18000</v>
      </c>
      <c r="F29" s="2">
        <f t="shared" si="2"/>
        <v>-64527.632823107204</v>
      </c>
    </row>
    <row r="30" spans="2:6" ht="12.75">
      <c r="B30" s="1">
        <f t="shared" si="3"/>
        <v>85</v>
      </c>
      <c r="C30" s="2">
        <f t="shared" si="4"/>
        <v>-64527.632823107204</v>
      </c>
      <c r="D30" s="2">
        <f t="shared" si="0"/>
        <v>-3226.3816411553603</v>
      </c>
      <c r="E30" s="2">
        <f t="shared" si="1"/>
        <v>18000</v>
      </c>
      <c r="F30" s="2">
        <f t="shared" si="2"/>
        <v>-85754.01446426257</v>
      </c>
    </row>
    <row r="31" spans="2:6" ht="12.75">
      <c r="B31" s="1">
        <f t="shared" si="3"/>
        <v>86</v>
      </c>
      <c r="C31" s="2">
        <f t="shared" si="4"/>
        <v>-85754.01446426257</v>
      </c>
      <c r="D31" s="2">
        <f t="shared" si="0"/>
        <v>-4287.700723213128</v>
      </c>
      <c r="E31" s="2">
        <f t="shared" si="1"/>
        <v>18000</v>
      </c>
      <c r="F31" s="2">
        <f t="shared" si="2"/>
        <v>-108041.7151874757</v>
      </c>
    </row>
    <row r="32" spans="2:6" ht="12.75">
      <c r="B32" s="1">
        <f t="shared" si="3"/>
        <v>87</v>
      </c>
      <c r="C32" s="2">
        <f t="shared" si="4"/>
        <v>-108041.7151874757</v>
      </c>
      <c r="D32" s="2">
        <f t="shared" si="0"/>
        <v>-5402.085759373786</v>
      </c>
      <c r="E32" s="2">
        <f t="shared" si="1"/>
        <v>18000</v>
      </c>
      <c r="F32" s="2">
        <f t="shared" si="2"/>
        <v>-131443.8009468495</v>
      </c>
    </row>
    <row r="33" spans="2:6" ht="12.75">
      <c r="B33" s="1">
        <f t="shared" si="3"/>
        <v>88</v>
      </c>
      <c r="C33" s="2">
        <f t="shared" si="4"/>
        <v>-131443.8009468495</v>
      </c>
      <c r="D33" s="2">
        <f t="shared" si="0"/>
        <v>-6572.190047342475</v>
      </c>
      <c r="E33" s="2">
        <f t="shared" si="1"/>
        <v>18000</v>
      </c>
      <c r="F33" s="2">
        <f t="shared" si="2"/>
        <v>-156015.99099419196</v>
      </c>
    </row>
    <row r="34" spans="2:6" ht="12.75">
      <c r="B34" s="1">
        <f t="shared" si="3"/>
        <v>89</v>
      </c>
      <c r="C34" s="2">
        <f t="shared" si="4"/>
        <v>-156015.99099419196</v>
      </c>
      <c r="D34" s="2">
        <f t="shared" si="0"/>
        <v>-7800.799549709598</v>
      </c>
      <c r="E34" s="2">
        <f t="shared" si="1"/>
        <v>18000</v>
      </c>
      <c r="F34" s="2">
        <f t="shared" si="2"/>
        <v>-181816.79054390156</v>
      </c>
    </row>
    <row r="35" spans="2:6" ht="12.75">
      <c r="B35" s="1">
        <f t="shared" si="3"/>
        <v>90</v>
      </c>
      <c r="C35" s="2">
        <f t="shared" si="4"/>
        <v>-181816.79054390156</v>
      </c>
      <c r="D35" s="2">
        <f t="shared" si="0"/>
        <v>-9090.839527195078</v>
      </c>
      <c r="E35" s="2">
        <f t="shared" si="1"/>
        <v>18000</v>
      </c>
      <c r="F35" s="2">
        <f t="shared" si="2"/>
        <v>-208907.63007109665</v>
      </c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 scale="90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0.7109375" style="1" customWidth="1"/>
    <col min="5" max="5" width="10.140625" style="1" customWidth="1"/>
    <col min="6" max="6" width="10.421875" style="1" customWidth="1"/>
    <col min="7" max="16384" width="9.140625" style="1" customWidth="1"/>
  </cols>
  <sheetData>
    <row r="1" spans="1:3" ht="15.75">
      <c r="A1" s="15" t="s">
        <v>9</v>
      </c>
      <c r="B1" s="16"/>
      <c r="C1" s="17"/>
    </row>
    <row r="3" spans="2:9" ht="12.75">
      <c r="B3" s="7" t="s">
        <v>0</v>
      </c>
      <c r="C3" s="7"/>
      <c r="D3" s="7"/>
      <c r="E3" s="8">
        <v>200000</v>
      </c>
      <c r="G3" s="10" t="s">
        <v>10</v>
      </c>
      <c r="H3" s="10"/>
      <c r="I3" s="18">
        <f>(investment*rate)/(1-(1/(1+rate)^20))</f>
        <v>16048.517438138262</v>
      </c>
    </row>
    <row r="4" spans="2:5" ht="12.75">
      <c r="B4" s="7" t="s">
        <v>1</v>
      </c>
      <c r="C4" s="7"/>
      <c r="D4" s="7"/>
      <c r="E4" s="9">
        <v>0.05</v>
      </c>
    </row>
    <row r="5" ht="12.75">
      <c r="E5" s="2"/>
    </row>
    <row r="6" spans="2:5" ht="12.75">
      <c r="B6" s="10" t="s">
        <v>2</v>
      </c>
      <c r="C6" s="10"/>
      <c r="D6" s="10"/>
      <c r="E6" s="11">
        <v>16048.517438138268</v>
      </c>
    </row>
    <row r="7" spans="2:5" ht="12.75">
      <c r="B7" s="10" t="s">
        <v>3</v>
      </c>
      <c r="C7" s="10"/>
      <c r="D7" s="10"/>
      <c r="E7" s="11">
        <f>+F29</f>
        <v>-1.6552803572267294E-10</v>
      </c>
    </row>
    <row r="9" spans="2:6" ht="25.5" customHeight="1" thickBo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2:6" ht="12.75">
      <c r="B10" s="1">
        <v>65</v>
      </c>
      <c r="C10" s="2">
        <f>investment</f>
        <v>200000</v>
      </c>
      <c r="D10" s="2">
        <f aca="true" t="shared" si="0" ref="D10:D35">+C10*rate</f>
        <v>10000</v>
      </c>
      <c r="E10" s="2">
        <f aca="true" t="shared" si="1" ref="E10:E35">drawing</f>
        <v>16048.517438138268</v>
      </c>
      <c r="F10" s="2">
        <f aca="true" t="shared" si="2" ref="F10:F35">+C10+D10-E10</f>
        <v>193951.48256186175</v>
      </c>
    </row>
    <row r="11" spans="2:6" ht="12.75">
      <c r="B11" s="1">
        <f aca="true" t="shared" si="3" ref="B11:B35">+B10+1</f>
        <v>66</v>
      </c>
      <c r="C11" s="2">
        <f aca="true" t="shared" si="4" ref="C11:C35">+F10</f>
        <v>193951.48256186175</v>
      </c>
      <c r="D11" s="2">
        <f t="shared" si="0"/>
        <v>9697.574128093087</v>
      </c>
      <c r="E11" s="2">
        <f t="shared" si="1"/>
        <v>16048.517438138268</v>
      </c>
      <c r="F11" s="2">
        <f t="shared" si="2"/>
        <v>187600.53925181658</v>
      </c>
    </row>
    <row r="12" spans="2:6" ht="12.75">
      <c r="B12" s="1">
        <f t="shared" si="3"/>
        <v>67</v>
      </c>
      <c r="C12" s="2">
        <f t="shared" si="4"/>
        <v>187600.53925181658</v>
      </c>
      <c r="D12" s="2">
        <f t="shared" si="0"/>
        <v>9380.02696259083</v>
      </c>
      <c r="E12" s="2">
        <f t="shared" si="1"/>
        <v>16048.517438138268</v>
      </c>
      <c r="F12" s="2">
        <f t="shared" si="2"/>
        <v>180932.04877626913</v>
      </c>
    </row>
    <row r="13" spans="2:6" ht="12.75">
      <c r="B13" s="1">
        <f t="shared" si="3"/>
        <v>68</v>
      </c>
      <c r="C13" s="2">
        <f t="shared" si="4"/>
        <v>180932.04877626913</v>
      </c>
      <c r="D13" s="2">
        <f t="shared" si="0"/>
        <v>9046.602438813457</v>
      </c>
      <c r="E13" s="2">
        <f t="shared" si="1"/>
        <v>16048.517438138268</v>
      </c>
      <c r="F13" s="2">
        <f t="shared" si="2"/>
        <v>173930.1337769443</v>
      </c>
    </row>
    <row r="14" spans="2:6" ht="12.75">
      <c r="B14" s="1">
        <f t="shared" si="3"/>
        <v>69</v>
      </c>
      <c r="C14" s="2">
        <f t="shared" si="4"/>
        <v>173930.1337769443</v>
      </c>
      <c r="D14" s="2">
        <f t="shared" si="0"/>
        <v>8696.506688847216</v>
      </c>
      <c r="E14" s="2">
        <f t="shared" si="1"/>
        <v>16048.517438138268</v>
      </c>
      <c r="F14" s="2">
        <f t="shared" si="2"/>
        <v>166578.12302765326</v>
      </c>
    </row>
    <row r="15" spans="2:6" ht="12.75">
      <c r="B15" s="1">
        <f t="shared" si="3"/>
        <v>70</v>
      </c>
      <c r="C15" s="2">
        <f t="shared" si="4"/>
        <v>166578.12302765326</v>
      </c>
      <c r="D15" s="2">
        <f t="shared" si="0"/>
        <v>8328.906151382664</v>
      </c>
      <c r="E15" s="2">
        <f t="shared" si="1"/>
        <v>16048.517438138268</v>
      </c>
      <c r="F15" s="2">
        <f t="shared" si="2"/>
        <v>158858.51174089767</v>
      </c>
    </row>
    <row r="16" spans="2:6" ht="12.75">
      <c r="B16" s="1">
        <f t="shared" si="3"/>
        <v>71</v>
      </c>
      <c r="C16" s="2">
        <f t="shared" si="4"/>
        <v>158858.51174089767</v>
      </c>
      <c r="D16" s="2">
        <f t="shared" si="0"/>
        <v>7942.925587044883</v>
      </c>
      <c r="E16" s="2">
        <f t="shared" si="1"/>
        <v>16048.517438138268</v>
      </c>
      <c r="F16" s="2">
        <f t="shared" si="2"/>
        <v>150752.91988980427</v>
      </c>
    </row>
    <row r="17" spans="2:6" ht="12.75">
      <c r="B17" s="1">
        <f t="shared" si="3"/>
        <v>72</v>
      </c>
      <c r="C17" s="2">
        <f t="shared" si="4"/>
        <v>150752.91988980427</v>
      </c>
      <c r="D17" s="2">
        <f t="shared" si="0"/>
        <v>7537.6459944902135</v>
      </c>
      <c r="E17" s="2">
        <f t="shared" si="1"/>
        <v>16048.517438138268</v>
      </c>
      <c r="F17" s="2">
        <f t="shared" si="2"/>
        <v>142242.0484461562</v>
      </c>
    </row>
    <row r="18" spans="2:6" ht="12.75">
      <c r="B18" s="1">
        <f t="shared" si="3"/>
        <v>73</v>
      </c>
      <c r="C18" s="2">
        <f t="shared" si="4"/>
        <v>142242.0484461562</v>
      </c>
      <c r="D18" s="2">
        <f t="shared" si="0"/>
        <v>7112.10242230781</v>
      </c>
      <c r="E18" s="2">
        <f t="shared" si="1"/>
        <v>16048.517438138268</v>
      </c>
      <c r="F18" s="2">
        <f t="shared" si="2"/>
        <v>133305.63343032572</v>
      </c>
    </row>
    <row r="19" spans="2:6" ht="12.75">
      <c r="B19" s="1">
        <f t="shared" si="3"/>
        <v>74</v>
      </c>
      <c r="C19" s="2">
        <f t="shared" si="4"/>
        <v>133305.63343032572</v>
      </c>
      <c r="D19" s="2">
        <f t="shared" si="0"/>
        <v>6665.281671516286</v>
      </c>
      <c r="E19" s="2">
        <f t="shared" si="1"/>
        <v>16048.517438138268</v>
      </c>
      <c r="F19" s="2">
        <f t="shared" si="2"/>
        <v>123922.39766370373</v>
      </c>
    </row>
    <row r="20" spans="2:6" ht="12.75">
      <c r="B20" s="1">
        <f t="shared" si="3"/>
        <v>75</v>
      </c>
      <c r="C20" s="2">
        <f t="shared" si="4"/>
        <v>123922.39766370373</v>
      </c>
      <c r="D20" s="2">
        <f t="shared" si="0"/>
        <v>6196.119883185187</v>
      </c>
      <c r="E20" s="2">
        <f t="shared" si="1"/>
        <v>16048.517438138268</v>
      </c>
      <c r="F20" s="2">
        <f t="shared" si="2"/>
        <v>114070.00010875064</v>
      </c>
    </row>
    <row r="21" spans="2:6" ht="12.75">
      <c r="B21" s="1">
        <f t="shared" si="3"/>
        <v>76</v>
      </c>
      <c r="C21" s="2">
        <f t="shared" si="4"/>
        <v>114070.00010875064</v>
      </c>
      <c r="D21" s="2">
        <f t="shared" si="0"/>
        <v>5703.500005437532</v>
      </c>
      <c r="E21" s="2">
        <f t="shared" si="1"/>
        <v>16048.517438138268</v>
      </c>
      <c r="F21" s="2">
        <f t="shared" si="2"/>
        <v>103724.9826760499</v>
      </c>
    </row>
    <row r="22" spans="2:6" ht="12.75">
      <c r="B22" s="1">
        <f t="shared" si="3"/>
        <v>77</v>
      </c>
      <c r="C22" s="2">
        <f t="shared" si="4"/>
        <v>103724.9826760499</v>
      </c>
      <c r="D22" s="2">
        <f t="shared" si="0"/>
        <v>5186.249133802496</v>
      </c>
      <c r="E22" s="2">
        <f t="shared" si="1"/>
        <v>16048.517438138268</v>
      </c>
      <c r="F22" s="2">
        <f t="shared" si="2"/>
        <v>92862.71437171413</v>
      </c>
    </row>
    <row r="23" spans="2:6" ht="12.75">
      <c r="B23" s="1">
        <f t="shared" si="3"/>
        <v>78</v>
      </c>
      <c r="C23" s="2">
        <f t="shared" si="4"/>
        <v>92862.71437171413</v>
      </c>
      <c r="D23" s="2">
        <f t="shared" si="0"/>
        <v>4643.135718585707</v>
      </c>
      <c r="E23" s="2">
        <f t="shared" si="1"/>
        <v>16048.517438138268</v>
      </c>
      <c r="F23" s="2">
        <f t="shared" si="2"/>
        <v>81457.33265216157</v>
      </c>
    </row>
    <row r="24" spans="2:6" ht="12.75">
      <c r="B24" s="1">
        <f t="shared" si="3"/>
        <v>79</v>
      </c>
      <c r="C24" s="2">
        <f t="shared" si="4"/>
        <v>81457.33265216157</v>
      </c>
      <c r="D24" s="2">
        <f t="shared" si="0"/>
        <v>4072.8666326080784</v>
      </c>
      <c r="E24" s="2">
        <f t="shared" si="1"/>
        <v>16048.517438138268</v>
      </c>
      <c r="F24" s="2">
        <f t="shared" si="2"/>
        <v>69481.68184663139</v>
      </c>
    </row>
    <row r="25" spans="2:6" ht="12.75">
      <c r="B25" s="1">
        <f t="shared" si="3"/>
        <v>80</v>
      </c>
      <c r="C25" s="2">
        <f t="shared" si="4"/>
        <v>69481.68184663139</v>
      </c>
      <c r="D25" s="2">
        <f t="shared" si="0"/>
        <v>3474.0840923315695</v>
      </c>
      <c r="E25" s="2">
        <f t="shared" si="1"/>
        <v>16048.517438138268</v>
      </c>
      <c r="F25" s="2">
        <f t="shared" si="2"/>
        <v>56907.24850082469</v>
      </c>
    </row>
    <row r="26" spans="2:6" ht="12.75">
      <c r="B26" s="1">
        <f t="shared" si="3"/>
        <v>81</v>
      </c>
      <c r="C26" s="2">
        <f t="shared" si="4"/>
        <v>56907.24850082469</v>
      </c>
      <c r="D26" s="2">
        <f t="shared" si="0"/>
        <v>2845.3624250412345</v>
      </c>
      <c r="E26" s="2">
        <f t="shared" si="1"/>
        <v>16048.517438138268</v>
      </c>
      <c r="F26" s="2">
        <f t="shared" si="2"/>
        <v>43704.09348772765</v>
      </c>
    </row>
    <row r="27" spans="2:6" ht="12.75">
      <c r="B27" s="1">
        <f t="shared" si="3"/>
        <v>82</v>
      </c>
      <c r="C27" s="2">
        <f t="shared" si="4"/>
        <v>43704.09348772765</v>
      </c>
      <c r="D27" s="2">
        <f t="shared" si="0"/>
        <v>2185.2046743863825</v>
      </c>
      <c r="E27" s="2">
        <f t="shared" si="1"/>
        <v>16048.517438138268</v>
      </c>
      <c r="F27" s="2">
        <f t="shared" si="2"/>
        <v>29840.780723975768</v>
      </c>
    </row>
    <row r="28" spans="2:6" ht="12.75">
      <c r="B28" s="1">
        <f t="shared" si="3"/>
        <v>83</v>
      </c>
      <c r="C28" s="2">
        <f t="shared" si="4"/>
        <v>29840.780723975768</v>
      </c>
      <c r="D28" s="2">
        <f t="shared" si="0"/>
        <v>1492.0390361987884</v>
      </c>
      <c r="E28" s="2">
        <f t="shared" si="1"/>
        <v>16048.517438138268</v>
      </c>
      <c r="F28" s="2">
        <f t="shared" si="2"/>
        <v>15284.302322036288</v>
      </c>
    </row>
    <row r="29" spans="2:6" ht="12.75">
      <c r="B29" s="1">
        <f t="shared" si="3"/>
        <v>84</v>
      </c>
      <c r="C29" s="2">
        <f t="shared" si="4"/>
        <v>15284.302322036288</v>
      </c>
      <c r="D29" s="2">
        <f t="shared" si="0"/>
        <v>764.2151161018145</v>
      </c>
      <c r="E29" s="2">
        <f t="shared" si="1"/>
        <v>16048.517438138268</v>
      </c>
      <c r="F29" s="2">
        <f t="shared" si="2"/>
        <v>-1.6552803572267294E-10</v>
      </c>
    </row>
    <row r="30" spans="2:6" ht="12.75">
      <c r="B30" s="1">
        <f t="shared" si="3"/>
        <v>85</v>
      </c>
      <c r="C30" s="2">
        <f t="shared" si="4"/>
        <v>-1.6552803572267294E-10</v>
      </c>
      <c r="D30" s="2">
        <f t="shared" si="0"/>
        <v>-8.276401786133647E-12</v>
      </c>
      <c r="E30" s="2">
        <f t="shared" si="1"/>
        <v>16048.517438138268</v>
      </c>
      <c r="F30" s="2">
        <f t="shared" si="2"/>
        <v>-16048.517438138442</v>
      </c>
    </row>
    <row r="31" spans="2:6" ht="12.75">
      <c r="B31" s="1">
        <f t="shared" si="3"/>
        <v>86</v>
      </c>
      <c r="C31" s="2">
        <f t="shared" si="4"/>
        <v>-16048.517438138442</v>
      </c>
      <c r="D31" s="2">
        <f t="shared" si="0"/>
        <v>-802.4258719069221</v>
      </c>
      <c r="E31" s="2">
        <f t="shared" si="1"/>
        <v>16048.517438138268</v>
      </c>
      <c r="F31" s="2">
        <f t="shared" si="2"/>
        <v>-32899.46074818363</v>
      </c>
    </row>
    <row r="32" spans="2:6" ht="12.75">
      <c r="B32" s="1">
        <f t="shared" si="3"/>
        <v>87</v>
      </c>
      <c r="C32" s="2">
        <f t="shared" si="4"/>
        <v>-32899.46074818363</v>
      </c>
      <c r="D32" s="2">
        <f t="shared" si="0"/>
        <v>-1644.9730374091814</v>
      </c>
      <c r="E32" s="2">
        <f t="shared" si="1"/>
        <v>16048.517438138268</v>
      </c>
      <c r="F32" s="2">
        <f t="shared" si="2"/>
        <v>-50592.95122373108</v>
      </c>
    </row>
    <row r="33" spans="2:6" ht="12.75">
      <c r="B33" s="1">
        <f t="shared" si="3"/>
        <v>88</v>
      </c>
      <c r="C33" s="2">
        <f t="shared" si="4"/>
        <v>-50592.95122373108</v>
      </c>
      <c r="D33" s="2">
        <f t="shared" si="0"/>
        <v>-2529.647561186554</v>
      </c>
      <c r="E33" s="2">
        <f t="shared" si="1"/>
        <v>16048.517438138268</v>
      </c>
      <c r="F33" s="2">
        <f t="shared" si="2"/>
        <v>-69171.1162230559</v>
      </c>
    </row>
    <row r="34" spans="2:6" ht="12.75">
      <c r="B34" s="1">
        <f t="shared" si="3"/>
        <v>89</v>
      </c>
      <c r="C34" s="2">
        <f t="shared" si="4"/>
        <v>-69171.1162230559</v>
      </c>
      <c r="D34" s="2">
        <f t="shared" si="0"/>
        <v>-3458.5558111527953</v>
      </c>
      <c r="E34" s="2">
        <f t="shared" si="1"/>
        <v>16048.517438138268</v>
      </c>
      <c r="F34" s="2">
        <f t="shared" si="2"/>
        <v>-88678.18947234696</v>
      </c>
    </row>
    <row r="35" spans="2:6" ht="12.75">
      <c r="B35" s="1">
        <f t="shared" si="3"/>
        <v>90</v>
      </c>
      <c r="C35" s="2">
        <f t="shared" si="4"/>
        <v>-88678.18947234696</v>
      </c>
      <c r="D35" s="2">
        <f t="shared" si="0"/>
        <v>-4433.909473617348</v>
      </c>
      <c r="E35" s="2">
        <f t="shared" si="1"/>
        <v>16048.517438138268</v>
      </c>
      <c r="F35" s="2">
        <f t="shared" si="2"/>
        <v>-109160.61638410257</v>
      </c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 scale="90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