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  <sheet name="Complete" sheetId="2" r:id="rId2"/>
  </sheets>
  <definedNames>
    <definedName name="Base1">'Template'!$L$23</definedName>
    <definedName name="Base2">'Complete'!$L$23</definedName>
  </definedNames>
  <calcPr fullCalcOnLoad="1"/>
</workbook>
</file>

<file path=xl/sharedStrings.xml><?xml version="1.0" encoding="utf-8"?>
<sst xmlns="http://schemas.openxmlformats.org/spreadsheetml/2006/main" count="194" uniqueCount="39">
  <si>
    <t>Popn '000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</si>
  <si>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</si>
  <si>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</si>
  <si>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</si>
  <si>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</si>
  <si>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</si>
  <si>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</si>
  <si>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</si>
  <si>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</si>
  <si>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</si>
  <si>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</si>
  <si>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</si>
  <si>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</si>
  <si>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</si>
  <si>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</si>
  <si>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CPI base 89-90=100</t>
  </si>
  <si>
    <t>94-95</t>
  </si>
  <si>
    <t>95-96</t>
  </si>
  <si>
    <t>96-97</t>
  </si>
  <si>
    <t>97-98</t>
  </si>
  <si>
    <t>98-99</t>
  </si>
  <si>
    <t>Personal income tax</t>
  </si>
  <si>
    <t>Company tax</t>
  </si>
  <si>
    <t>Customs duty</t>
  </si>
  <si>
    <t>Other tax</t>
  </si>
  <si>
    <t>Interest and dividends</t>
  </si>
  <si>
    <t>Superannuation tax</t>
  </si>
  <si>
    <t>Fringe benefits tax</t>
  </si>
  <si>
    <t>Total revenue</t>
  </si>
  <si>
    <t>Current Prices $m</t>
  </si>
  <si>
    <t>99-00</t>
  </si>
  <si>
    <t>Constant (1999-00 prices) $m</t>
  </si>
  <si>
    <t>Per capita (1999-00 Prices)</t>
  </si>
  <si>
    <t xml:space="preserve">WST </t>
  </si>
  <si>
    <t>Fuel excise</t>
  </si>
  <si>
    <t>WST</t>
  </si>
  <si>
    <t>7.2 Commonwealth Taxes</t>
  </si>
  <si>
    <t>"Exchange rate"</t>
  </si>
  <si>
    <t>"Exchange rates"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</si>
</sst>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d/m/yy"/>
    <numFmt numFmtId="174" formatCode="d/m/yy\ h:mm"/>
    <numFmt numFmtId="175" formatCode="0.0000"/>
    <numFmt numFmtId="176" formatCode="0.000"/>
    <numFmt numFmtId="177" formatCode="0.0\l"/>
    <numFmt numFmtId="178" formatCode="#,##0.000"/>
    <numFmt numFmtId="179" formatCode="0.0000000"/>
    <numFmt numFmtId="180" formatCode="0.000000"/>
    <numFmt numFmtId="181" formatCode="0.00000"/>
  </numFmts>
  <fonts count="1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color indexed="32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8.75"/>
      <name val="Arial"/>
      <family val="0"/>
    </font>
    <font>
      <sz val="10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9" applyFont="1">
      <alignment/>
      <protection/>
    </xf>
    <xf numFmtId="0" fontId="2" fillId="0" borderId="0" xfId="29" applyFont="1">
      <alignment/>
      <protection/>
    </xf>
    <xf numFmtId="0" fontId="3" fillId="0" borderId="1" xfId="29" applyFont="1" applyBorder="1" applyAlignment="1">
      <alignment horizontal="right" vertical="top" wrapText="1"/>
      <protection/>
    </xf>
    <xf numFmtId="0" fontId="0" fillId="0" borderId="0" xfId="29" applyFont="1" applyAlignment="1">
      <alignment horizontal="right"/>
      <protection/>
    </xf>
    <xf numFmtId="3" fontId="0" fillId="0" borderId="0" xfId="29" applyNumberFormat="1" applyFont="1">
      <alignment/>
      <protection/>
    </xf>
    <xf numFmtId="0" fontId="4" fillId="0" borderId="0" xfId="29" applyFont="1" applyAlignment="1">
      <alignment horizontal="right"/>
      <protection/>
    </xf>
    <xf numFmtId="3" fontId="4" fillId="0" borderId="0" xfId="29" applyNumberFormat="1" applyFont="1">
      <alignment/>
      <protection/>
    </xf>
    <xf numFmtId="0" fontId="5" fillId="2" borderId="0" xfId="29" applyFont="1" applyFill="1">
      <alignment/>
      <protection/>
    </xf>
    <xf numFmtId="0" fontId="6" fillId="2" borderId="0" xfId="29" applyFont="1" applyFill="1">
      <alignment/>
      <protection/>
    </xf>
    <xf numFmtId="0" fontId="7" fillId="2" borderId="0" xfId="29" applyFont="1" applyFill="1">
      <alignment/>
      <protection/>
    </xf>
    <xf numFmtId="0" fontId="2" fillId="2" borderId="0" xfId="29" applyFont="1" applyFill="1">
      <alignment/>
      <protection/>
    </xf>
    <xf numFmtId="3" fontId="0" fillId="3" borderId="0" xfId="29" applyNumberFormat="1" applyFont="1" applyFill="1">
      <alignment/>
      <protection/>
    </xf>
    <xf numFmtId="0" fontId="3" fillId="3" borderId="1" xfId="29" applyFont="1" applyFill="1" applyBorder="1" applyAlignment="1">
      <alignment horizontal="right" vertical="top" wrapText="1"/>
      <protection/>
    </xf>
    <xf numFmtId="0" fontId="3" fillId="4" borderId="1" xfId="29" applyFont="1" applyFill="1" applyBorder="1" applyAlignment="1">
      <alignment horizontal="right" vertical="top" wrapText="1"/>
      <protection/>
    </xf>
    <xf numFmtId="0" fontId="3" fillId="5" borderId="1" xfId="29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3" fontId="0" fillId="0" borderId="0" xfId="29" applyNumberFormat="1" applyFont="1" applyFill="1">
      <alignment/>
      <protection/>
    </xf>
    <xf numFmtId="164" fontId="0" fillId="0" borderId="0" xfId="29" applyNumberFormat="1" applyFont="1" applyFill="1">
      <alignment/>
      <protection/>
    </xf>
    <xf numFmtId="0" fontId="5" fillId="6" borderId="0" xfId="29" applyFont="1" applyFill="1">
      <alignment/>
      <protection/>
    </xf>
    <xf numFmtId="0" fontId="6" fillId="6" borderId="0" xfId="29" applyFont="1" applyFill="1">
      <alignment/>
      <protection/>
    </xf>
    <xf numFmtId="0" fontId="7" fillId="6" borderId="0" xfId="29" applyFont="1" applyFill="1">
      <alignment/>
      <protection/>
    </xf>
    <xf numFmtId="0" fontId="2" fillId="6" borderId="0" xfId="29" applyFont="1" applyFill="1">
      <alignment/>
      <protection/>
    </xf>
    <xf numFmtId="164" fontId="0" fillId="5" borderId="0" xfId="29" applyNumberFormat="1" applyFont="1" applyFill="1">
      <alignment/>
      <protection/>
    </xf>
    <xf numFmtId="164" fontId="4" fillId="5" borderId="0" xfId="29" applyNumberFormat="1" applyFont="1" applyFill="1">
      <alignment/>
      <protection/>
    </xf>
    <xf numFmtId="2" fontId="0" fillId="4" borderId="0" xfId="0" applyNumberFormat="1" applyFill="1" applyAlignment="1">
      <alignment/>
    </xf>
    <xf numFmtId="0" fontId="3" fillId="7" borderId="1" xfId="29" applyFont="1" applyFill="1" applyBorder="1" applyAlignment="1">
      <alignment horizontal="right" vertical="top" wrapText="1"/>
      <protection/>
    </xf>
    <xf numFmtId="3" fontId="0" fillId="7" borderId="0" xfId="29" applyNumberFormat="1" applyFont="1" applyFill="1">
      <alignment/>
      <protection/>
    </xf>
    <xf numFmtId="3" fontId="4" fillId="7" borderId="0" xfId="29" applyNumberFormat="1" applyFont="1" applyFill="1">
      <alignment/>
      <protection/>
    </xf>
  </cellXfs>
  <cellStyles count="19">
    <cellStyle name="Normal" xfId="0"/>
    <cellStyle name="Comma" xfId="15"/>
    <cellStyle name="Comma [0]" xfId="16"/>
    <cellStyle name="Comma [0]_CH07" xfId="17"/>
    <cellStyle name="Comma_CH07" xfId="18"/>
    <cellStyle name="Comma_CH07EX01" xfId="19"/>
    <cellStyle name="Comma_CH07EX02" xfId="20"/>
    <cellStyle name="Comma_CH07EX03" xfId="21"/>
    <cellStyle name="Currency" xfId="22"/>
    <cellStyle name="Currency [0]" xfId="23"/>
    <cellStyle name="Currency [0]_CH07" xfId="24"/>
    <cellStyle name="Currency_CH07" xfId="25"/>
    <cellStyle name="Currency_CH07EX01" xfId="26"/>
    <cellStyle name="Currency_CH07EX02" xfId="27"/>
    <cellStyle name="Currency_CH07EX03" xfId="28"/>
    <cellStyle name="Normal_CH07EX01" xfId="29"/>
    <cellStyle name="Normal_CH07EX02" xfId="30"/>
    <cellStyle name="Normal_CH07EX03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Commonwealth revenue per head 99-00 prices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Template!$B$49</c:f>
              <c:strCache>
                <c:ptCount val="1"/>
                <c:pt idx="0">
                  <c:v>WST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Template!$B$50:$B$69</c:f>
              <c:numCache>
                <c:ptCount val="20"/>
              </c:numCache>
            </c:numRef>
          </c:val>
        </c:ser>
        <c:ser>
          <c:idx val="1"/>
          <c:order val="1"/>
          <c:tx>
            <c:strRef>
              <c:f>Template!$C$49</c:f>
              <c:strCache>
                <c:ptCount val="1"/>
                <c:pt idx="0">
                  <c:v>Fuel excise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Template!$C$50:$C$69</c:f>
              <c:numCache>
                <c:ptCount val="20"/>
              </c:numCache>
            </c:numRef>
          </c:val>
        </c:ser>
        <c:ser>
          <c:idx val="2"/>
          <c:order val="2"/>
          <c:tx>
            <c:strRef>
              <c:f>Template!$D$49</c:f>
              <c:strCache>
                <c:ptCount val="1"/>
                <c:pt idx="0">
                  <c:v>Personal income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Template!$D$50:$D$69</c:f>
              <c:numCache>
                <c:ptCount val="20"/>
              </c:numCache>
            </c:numRef>
          </c:val>
        </c:ser>
        <c:ser>
          <c:idx val="3"/>
          <c:order val="3"/>
          <c:tx>
            <c:strRef>
              <c:f>Template!$E$49</c:f>
              <c:strCache>
                <c:ptCount val="1"/>
                <c:pt idx="0">
                  <c:v>Company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Template!$E$50:$E$69</c:f>
              <c:numCache>
                <c:ptCount val="20"/>
              </c:numCache>
            </c:numRef>
          </c:val>
        </c:ser>
        <c:ser>
          <c:idx val="4"/>
          <c:order val="4"/>
          <c:tx>
            <c:strRef>
              <c:f>Template!$F$49</c:f>
              <c:strCache>
                <c:ptCount val="1"/>
                <c:pt idx="0">
                  <c:v>Superannuation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Template!$F$50:$F$69</c:f>
              <c:numCache>
                <c:ptCount val="20"/>
              </c:numCache>
            </c:numRef>
          </c:val>
        </c:ser>
        <c:ser>
          <c:idx val="5"/>
          <c:order val="5"/>
          <c:tx>
            <c:strRef>
              <c:f>Template!$G$49</c:f>
              <c:strCache>
                <c:ptCount val="1"/>
                <c:pt idx="0">
                  <c:v>Fringe benefits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Template!$G$50:$G$69</c:f>
              <c:numCache>
                <c:ptCount val="20"/>
              </c:numCache>
            </c:numRef>
          </c:val>
        </c:ser>
        <c:ser>
          <c:idx val="6"/>
          <c:order val="6"/>
          <c:tx>
            <c:strRef>
              <c:f>Template!$H$49</c:f>
              <c:strCache>
                <c:ptCount val="1"/>
                <c:pt idx="0">
                  <c:v>Customs duty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Template!$H$50:$H$69</c:f>
              <c:numCache>
                <c:ptCount val="20"/>
              </c:numCache>
            </c:numRef>
          </c:val>
        </c:ser>
        <c:ser>
          <c:idx val="7"/>
          <c:order val="7"/>
          <c:tx>
            <c:strRef>
              <c:f>Template!$I$49</c:f>
              <c:strCache>
                <c:ptCount val="1"/>
                <c:pt idx="0">
                  <c:v>Other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Template!$I$50:$I$69</c:f>
              <c:numCache>
                <c:ptCount val="20"/>
              </c:numCache>
            </c:numRef>
          </c:val>
        </c:ser>
        <c:ser>
          <c:idx val="8"/>
          <c:order val="8"/>
          <c:tx>
            <c:strRef>
              <c:f>Template!$J$49</c:f>
              <c:strCache>
                <c:ptCount val="1"/>
                <c:pt idx="0">
                  <c:v>Interest and dividends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Template!$A$50:$A$69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Template!$J$50:$J$69</c:f>
              <c:numCache>
                <c:ptCount val="20"/>
              </c:numCache>
            </c:numRef>
          </c:val>
        </c:ser>
        <c:overlap val="100"/>
        <c:gapWidth val="70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9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Commonwealth revenue per head 99-00 prices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Complete!$B$49</c:f>
              <c:strCache>
                <c:ptCount val="1"/>
                <c:pt idx="0">
                  <c:v>WST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Complete!$B$50:$B$69</c:f>
              <c:numCache>
                <c:ptCount val="20"/>
                <c:pt idx="0">
                  <c:v>354.8442949903782</c:v>
                </c:pt>
                <c:pt idx="1">
                  <c:v>429.2809184142166</c:v>
                </c:pt>
                <c:pt idx="2">
                  <c:v>464.9827256689209</c:v>
                </c:pt>
                <c:pt idx="3">
                  <c:v>512.895070780686</c:v>
                </c:pt>
                <c:pt idx="4">
                  <c:v>578.5173086164542</c:v>
                </c:pt>
                <c:pt idx="5">
                  <c:v>606.6997756775329</c:v>
                </c:pt>
                <c:pt idx="6">
                  <c:v>605.3686926900177</c:v>
                </c:pt>
                <c:pt idx="7">
                  <c:v>659.6363974330902</c:v>
                </c:pt>
                <c:pt idx="8">
                  <c:v>753.016808732618</c:v>
                </c:pt>
                <c:pt idx="9">
                  <c:v>740.3811309698214</c:v>
                </c:pt>
                <c:pt idx="10">
                  <c:v>641.6550348317687</c:v>
                </c:pt>
                <c:pt idx="11">
                  <c:v>605.3952088592538</c:v>
                </c:pt>
                <c:pt idx="12">
                  <c:v>602.0939085897054</c:v>
                </c:pt>
                <c:pt idx="13">
                  <c:v>658.8391875810723</c:v>
                </c:pt>
                <c:pt idx="14">
                  <c:v>704.1936633526375</c:v>
                </c:pt>
                <c:pt idx="15">
                  <c:v>743.2605616789426</c:v>
                </c:pt>
                <c:pt idx="16">
                  <c:v>744.3742252398359</c:v>
                </c:pt>
                <c:pt idx="17">
                  <c:v>774.1292916168438</c:v>
                </c:pt>
                <c:pt idx="18">
                  <c:v>813.7378179016298</c:v>
                </c:pt>
                <c:pt idx="19">
                  <c:v>775.7192348245218</c:v>
                </c:pt>
              </c:numCache>
            </c:numRef>
          </c:val>
        </c:ser>
        <c:ser>
          <c:idx val="1"/>
          <c:order val="1"/>
          <c:tx>
            <c:strRef>
              <c:f>Complete!$C$49</c:f>
              <c:strCache>
                <c:ptCount val="1"/>
                <c:pt idx="0">
                  <c:v>Fuel excise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Complete!$C$50:$C$69</c:f>
              <c:numCache>
                <c:ptCount val="20"/>
                <c:pt idx="0">
                  <c:v>156.15174731974304</c:v>
                </c:pt>
                <c:pt idx="1">
                  <c:v>145.9013633012579</c:v>
                </c:pt>
                <c:pt idx="2">
                  <c:v>181.72963834166424</c:v>
                </c:pt>
                <c:pt idx="3">
                  <c:v>263.15888745698106</c:v>
                </c:pt>
                <c:pt idx="4">
                  <c:v>278.0750736342078</c:v>
                </c:pt>
                <c:pt idx="5">
                  <c:v>326.9696591334749</c:v>
                </c:pt>
                <c:pt idx="6">
                  <c:v>497.5123613364559</c:v>
                </c:pt>
                <c:pt idx="7">
                  <c:v>474.25296044414307</c:v>
                </c:pt>
                <c:pt idx="8">
                  <c:v>466.77110841243325</c:v>
                </c:pt>
                <c:pt idx="9">
                  <c:v>468.83984764137125</c:v>
                </c:pt>
                <c:pt idx="10">
                  <c:v>455.0851832731028</c:v>
                </c:pt>
                <c:pt idx="11">
                  <c:v>471.2024817775361</c:v>
                </c:pt>
                <c:pt idx="12">
                  <c:v>468.55557088693024</c:v>
                </c:pt>
                <c:pt idx="13">
                  <c:v>537.6871764213109</c:v>
                </c:pt>
                <c:pt idx="14">
                  <c:v>569.8249825787086</c:v>
                </c:pt>
                <c:pt idx="15">
                  <c:v>586.5763012431886</c:v>
                </c:pt>
                <c:pt idx="16">
                  <c:v>589.7157692142764</c:v>
                </c:pt>
                <c:pt idx="17">
                  <c:v>598.802884782784</c:v>
                </c:pt>
                <c:pt idx="18">
                  <c:v>513.7664299894839</c:v>
                </c:pt>
                <c:pt idx="19">
                  <c:v>483.7575940151629</c:v>
                </c:pt>
              </c:numCache>
            </c:numRef>
          </c:val>
        </c:ser>
        <c:ser>
          <c:idx val="2"/>
          <c:order val="2"/>
          <c:tx>
            <c:strRef>
              <c:f>Complete!$D$49</c:f>
              <c:strCache>
                <c:ptCount val="1"/>
                <c:pt idx="0">
                  <c:v>Personal income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Complete!$D$50:$D$69</c:f>
              <c:numCache>
                <c:ptCount val="20"/>
                <c:pt idx="0">
                  <c:v>2959.624252983497</c:v>
                </c:pt>
                <c:pt idx="1">
                  <c:v>3189.3737190101783</c:v>
                </c:pt>
                <c:pt idx="2">
                  <c:v>3056.6285651279036</c:v>
                </c:pt>
                <c:pt idx="3">
                  <c:v>3040.55034637357</c:v>
                </c:pt>
                <c:pt idx="4">
                  <c:v>3411.8075750000185</c:v>
                </c:pt>
                <c:pt idx="5">
                  <c:v>3464.903938851106</c:v>
                </c:pt>
                <c:pt idx="6">
                  <c:v>3629.6373365587215</c:v>
                </c:pt>
                <c:pt idx="7">
                  <c:v>3660.0336746403414</c:v>
                </c:pt>
                <c:pt idx="8">
                  <c:v>3808.1730718590215</c:v>
                </c:pt>
                <c:pt idx="9">
                  <c:v>3658.426897157926</c:v>
                </c:pt>
                <c:pt idx="10">
                  <c:v>3443.8341714628073</c:v>
                </c:pt>
                <c:pt idx="11">
                  <c:v>3101.379932579201</c:v>
                </c:pt>
                <c:pt idx="12">
                  <c:v>3091.881073390131</c:v>
                </c:pt>
                <c:pt idx="13">
                  <c:v>3199.615125015626</c:v>
                </c:pt>
                <c:pt idx="14">
                  <c:v>3310.570468103199</c:v>
                </c:pt>
                <c:pt idx="15">
                  <c:v>3466.10139508079</c:v>
                </c:pt>
                <c:pt idx="16">
                  <c:v>3717.004838432734</c:v>
                </c:pt>
                <c:pt idx="17">
                  <c:v>3892.46607674037</c:v>
                </c:pt>
                <c:pt idx="18">
                  <c:v>4112.9374323913935</c:v>
                </c:pt>
                <c:pt idx="19">
                  <c:v>4015.6650097906313</c:v>
                </c:pt>
              </c:numCache>
            </c:numRef>
          </c:val>
        </c:ser>
        <c:ser>
          <c:idx val="3"/>
          <c:order val="3"/>
          <c:tx>
            <c:strRef>
              <c:f>Complete!$E$49</c:f>
              <c:strCache>
                <c:ptCount val="1"/>
                <c:pt idx="0">
                  <c:v>Company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Complete!$E$50:$E$69</c:f>
              <c:numCache>
                <c:ptCount val="20"/>
                <c:pt idx="0">
                  <c:v>792.5756255850741</c:v>
                </c:pt>
                <c:pt idx="1">
                  <c:v>760.0408131559343</c:v>
                </c:pt>
                <c:pt idx="2">
                  <c:v>643.3815421934726</c:v>
                </c:pt>
                <c:pt idx="3">
                  <c:v>561.9064124783363</c:v>
                </c:pt>
                <c:pt idx="4">
                  <c:v>648.1816965650323</c:v>
                </c:pt>
                <c:pt idx="5">
                  <c:v>647.2664680805524</c:v>
                </c:pt>
                <c:pt idx="6">
                  <c:v>640.2718025710112</c:v>
                </c:pt>
                <c:pt idx="7">
                  <c:v>769.240749146499</c:v>
                </c:pt>
                <c:pt idx="8">
                  <c:v>822.135454333155</c:v>
                </c:pt>
                <c:pt idx="9">
                  <c:v>944.5486082625257</c:v>
                </c:pt>
                <c:pt idx="10">
                  <c:v>967.175917958916</c:v>
                </c:pt>
                <c:pt idx="11">
                  <c:v>891.4515864898854</c:v>
                </c:pt>
                <c:pt idx="12">
                  <c:v>850.6235926476479</c:v>
                </c:pt>
                <c:pt idx="13">
                  <c:v>803.4624238793563</c:v>
                </c:pt>
                <c:pt idx="14">
                  <c:v>944.3367880541049</c:v>
                </c:pt>
                <c:pt idx="15">
                  <c:v>1047.162622289777</c:v>
                </c:pt>
                <c:pt idx="16">
                  <c:v>1072.4291419088797</c:v>
                </c:pt>
                <c:pt idx="17">
                  <c:v>1066.5781351165404</c:v>
                </c:pt>
                <c:pt idx="18">
                  <c:v>1136.4269525867587</c:v>
                </c:pt>
                <c:pt idx="19">
                  <c:v>1106.5923582868907</c:v>
                </c:pt>
              </c:numCache>
            </c:numRef>
          </c:val>
        </c:ser>
        <c:ser>
          <c:idx val="4"/>
          <c:order val="4"/>
          <c:tx>
            <c:strRef>
              <c:f>Complete!$F$49</c:f>
              <c:strCache>
                <c:ptCount val="1"/>
                <c:pt idx="0">
                  <c:v>Superannuation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Complete!$F$50:$F$69</c:f>
              <c:numCache>
                <c:ptCount val="20"/>
                <c:pt idx="0">
                  <c:v>1.8569396978564037</c:v>
                </c:pt>
                <c:pt idx="1">
                  <c:v>3.008275531984699</c:v>
                </c:pt>
                <c:pt idx="2">
                  <c:v>3.330821817112614</c:v>
                </c:pt>
                <c:pt idx="3">
                  <c:v>2.5860255669614425</c:v>
                </c:pt>
                <c:pt idx="4">
                  <c:v>1.630938848294474</c:v>
                </c:pt>
                <c:pt idx="5">
                  <c:v>2.3302016523927587</c:v>
                </c:pt>
                <c:pt idx="6">
                  <c:v>1.2397279465926638</c:v>
                </c:pt>
                <c:pt idx="7">
                  <c:v>0.9614416816965672</c:v>
                </c:pt>
                <c:pt idx="8">
                  <c:v>0.5606379133299645</c:v>
                </c:pt>
                <c:pt idx="9">
                  <c:v>27.475651919132726</c:v>
                </c:pt>
                <c:pt idx="10">
                  <c:v>72.14765100671143</c:v>
                </c:pt>
                <c:pt idx="11">
                  <c:v>75.666097102018</c:v>
                </c:pt>
                <c:pt idx="12">
                  <c:v>99.04744151248718</c:v>
                </c:pt>
                <c:pt idx="13">
                  <c:v>75.34832652285934</c:v>
                </c:pt>
                <c:pt idx="14">
                  <c:v>115.89147264225703</c:v>
                </c:pt>
                <c:pt idx="15">
                  <c:v>93.74664282388207</c:v>
                </c:pt>
                <c:pt idx="16">
                  <c:v>145.14961786123942</c:v>
                </c:pt>
                <c:pt idx="17">
                  <c:v>169.99516499615888</c:v>
                </c:pt>
                <c:pt idx="18">
                  <c:v>203.43445447540745</c:v>
                </c:pt>
                <c:pt idx="19">
                  <c:v>197.82095697143143</c:v>
                </c:pt>
              </c:numCache>
            </c:numRef>
          </c:val>
        </c:ser>
        <c:ser>
          <c:idx val="5"/>
          <c:order val="5"/>
          <c:tx>
            <c:strRef>
              <c:f>Complete!$G$49</c:f>
              <c:strCache>
                <c:ptCount val="1"/>
                <c:pt idx="0">
                  <c:v>Fringe benefits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Complete!$G$50:$G$69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51.01957318669809</c:v>
                </c:pt>
                <c:pt idx="7">
                  <c:v>77.00273832497051</c:v>
                </c:pt>
                <c:pt idx="8">
                  <c:v>79.29021917095211</c:v>
                </c:pt>
                <c:pt idx="9">
                  <c:v>85.34989745092294</c:v>
                </c:pt>
                <c:pt idx="10">
                  <c:v>86.46755514764465</c:v>
                </c:pt>
                <c:pt idx="11">
                  <c:v>88.1553212066531</c:v>
                </c:pt>
                <c:pt idx="12">
                  <c:v>87.46370656556032</c:v>
                </c:pt>
                <c:pt idx="13">
                  <c:v>89.64616178244472</c:v>
                </c:pt>
                <c:pt idx="14">
                  <c:v>165.99196813370847</c:v>
                </c:pt>
                <c:pt idx="15">
                  <c:v>173.89600636425124</c:v>
                </c:pt>
                <c:pt idx="16">
                  <c:v>176.92032419849724</c:v>
                </c:pt>
                <c:pt idx="17">
                  <c:v>174.11725920072143</c:v>
                </c:pt>
                <c:pt idx="18">
                  <c:v>174.29530184497773</c:v>
                </c:pt>
                <c:pt idx="19">
                  <c:v>164.683436260481</c:v>
                </c:pt>
              </c:numCache>
            </c:numRef>
          </c:val>
        </c:ser>
        <c:ser>
          <c:idx val="6"/>
          <c:order val="6"/>
          <c:tx>
            <c:strRef>
              <c:f>Complete!$H$49</c:f>
              <c:strCache>
                <c:ptCount val="1"/>
                <c:pt idx="0">
                  <c:v>Customs duty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Complete!$H$50:$H$69</c:f>
              <c:numCache>
                <c:ptCount val="20"/>
                <c:pt idx="0">
                  <c:v>318.5495645322758</c:v>
                </c:pt>
                <c:pt idx="1">
                  <c:v>309.85237979442405</c:v>
                </c:pt>
                <c:pt idx="2">
                  <c:v>271.26212878565127</c:v>
                </c:pt>
                <c:pt idx="3">
                  <c:v>286.80254978348563</c:v>
                </c:pt>
                <c:pt idx="4">
                  <c:v>340.9827149255661</c:v>
                </c:pt>
                <c:pt idx="5">
                  <c:v>347.6237192342289</c:v>
                </c:pt>
                <c:pt idx="6">
                  <c:v>308.6922587015733</c:v>
                </c:pt>
                <c:pt idx="7">
                  <c:v>317.4505625383575</c:v>
                </c:pt>
                <c:pt idx="8">
                  <c:v>300.501921544861</c:v>
                </c:pt>
                <c:pt idx="9">
                  <c:v>288.9327864049224</c:v>
                </c:pt>
                <c:pt idx="10">
                  <c:v>227.40555906104007</c:v>
                </c:pt>
                <c:pt idx="11">
                  <c:v>219.15931021910217</c:v>
                </c:pt>
                <c:pt idx="12">
                  <c:v>215.47048544536472</c:v>
                </c:pt>
                <c:pt idx="13">
                  <c:v>204.09210861691366</c:v>
                </c:pt>
                <c:pt idx="14">
                  <c:v>210.45842967025663</c:v>
                </c:pt>
                <c:pt idx="15">
                  <c:v>179.2316476020854</c:v>
                </c:pt>
                <c:pt idx="16">
                  <c:v>183.96805130852272</c:v>
                </c:pt>
                <c:pt idx="17">
                  <c:v>199.89408829325245</c:v>
                </c:pt>
                <c:pt idx="18">
                  <c:v>196.41947328660027</c:v>
                </c:pt>
                <c:pt idx="19">
                  <c:v>182.75844755736307</c:v>
                </c:pt>
              </c:numCache>
            </c:numRef>
          </c:val>
        </c:ser>
        <c:ser>
          <c:idx val="7"/>
          <c:order val="7"/>
          <c:tx>
            <c:strRef>
              <c:f>Complete!$I$49</c:f>
              <c:strCache>
                <c:ptCount val="1"/>
                <c:pt idx="0">
                  <c:v>Other tax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Complete!$I$50:$I$69</c:f>
              <c:numCache>
                <c:ptCount val="20"/>
                <c:pt idx="0">
                  <c:v>948.2209348054017</c:v>
                </c:pt>
                <c:pt idx="1">
                  <c:v>886.9900406056886</c:v>
                </c:pt>
                <c:pt idx="2">
                  <c:v>873.0750147015584</c:v>
                </c:pt>
                <c:pt idx="3">
                  <c:v>881.4652861100001</c:v>
                </c:pt>
                <c:pt idx="4">
                  <c:v>939.304280985596</c:v>
                </c:pt>
                <c:pt idx="5">
                  <c:v>879.6511237782665</c:v>
                </c:pt>
                <c:pt idx="6">
                  <c:v>644.2770774753875</c:v>
                </c:pt>
                <c:pt idx="7">
                  <c:v>637.348431175579</c:v>
                </c:pt>
                <c:pt idx="8">
                  <c:v>488.9563515542047</c:v>
                </c:pt>
                <c:pt idx="9">
                  <c:v>460.80175798417815</c:v>
                </c:pt>
                <c:pt idx="10">
                  <c:v>493.6598532795401</c:v>
                </c:pt>
                <c:pt idx="11">
                  <c:v>391.6168941320422</c:v>
                </c:pt>
                <c:pt idx="12">
                  <c:v>404.9751830040787</c:v>
                </c:pt>
                <c:pt idx="13">
                  <c:v>379.71507623022814</c:v>
                </c:pt>
                <c:pt idx="14">
                  <c:v>381.357459635655</c:v>
                </c:pt>
                <c:pt idx="15">
                  <c:v>387.3790283640463</c:v>
                </c:pt>
                <c:pt idx="16">
                  <c:v>407.81728856504685</c:v>
                </c:pt>
                <c:pt idx="17">
                  <c:v>390.829491848589</c:v>
                </c:pt>
                <c:pt idx="18">
                  <c:v>360.5160717109276</c:v>
                </c:pt>
                <c:pt idx="19">
                  <c:v>373.8514836571773</c:v>
                </c:pt>
              </c:numCache>
            </c:numRef>
          </c:val>
        </c:ser>
        <c:ser>
          <c:idx val="8"/>
          <c:order val="8"/>
          <c:tx>
            <c:strRef>
              <c:f>Complete!$J$49</c:f>
              <c:strCache>
                <c:ptCount val="1"/>
                <c:pt idx="0">
                  <c:v>Interest and dividends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Complete!$A$50:$A$69</c:f>
              <c:strCache>
                <c:ptCount val="20"/>
                <c:pt idx="0">
                  <c:v>80-81</c:v>
                </c:pt>
                <c:pt idx="1">
                  <c:v>81-82</c:v>
                </c:pt>
                <c:pt idx="2">
                  <c:v>82-83</c:v>
                </c:pt>
                <c:pt idx="3">
                  <c:v>83-84</c:v>
                </c:pt>
                <c:pt idx="4">
                  <c:v>84-85</c:v>
                </c:pt>
                <c:pt idx="5">
                  <c:v>85-86</c:v>
                </c:pt>
                <c:pt idx="6">
                  <c:v>86-87</c:v>
                </c:pt>
                <c:pt idx="7">
                  <c:v>87-88</c:v>
                </c:pt>
                <c:pt idx="8">
                  <c:v>88-89</c:v>
                </c:pt>
                <c:pt idx="9">
                  <c:v>89-90</c:v>
                </c:pt>
                <c:pt idx="10">
                  <c:v>90-91</c:v>
                </c:pt>
                <c:pt idx="11">
                  <c:v>91-92</c:v>
                </c:pt>
                <c:pt idx="12">
                  <c:v>92-93</c:v>
                </c:pt>
                <c:pt idx="13">
                  <c:v>93-94</c:v>
                </c:pt>
                <c:pt idx="14">
                  <c:v>94-95</c:v>
                </c:pt>
                <c:pt idx="15">
                  <c:v>95-96</c:v>
                </c:pt>
                <c:pt idx="16">
                  <c:v>96-97</c:v>
                </c:pt>
                <c:pt idx="17">
                  <c:v>97-98</c:v>
                </c:pt>
                <c:pt idx="18">
                  <c:v>98-99</c:v>
                </c:pt>
                <c:pt idx="19">
                  <c:v>99-00</c:v>
                </c:pt>
              </c:strCache>
            </c:strRef>
          </c:cat>
          <c:val>
            <c:numRef>
              <c:f>Complete!$J$50:$J$69</c:f>
              <c:numCache>
                <c:ptCount val="20"/>
                <c:pt idx="0">
                  <c:v>426.75850510736257</c:v>
                </c:pt>
                <c:pt idx="1">
                  <c:v>443.87105474434236</c:v>
                </c:pt>
                <c:pt idx="2">
                  <c:v>485.36735518965014</c:v>
                </c:pt>
                <c:pt idx="3">
                  <c:v>522.2540204515941</c:v>
                </c:pt>
                <c:pt idx="4">
                  <c:v>557.0821123245839</c:v>
                </c:pt>
                <c:pt idx="5">
                  <c:v>638.6870892694699</c:v>
                </c:pt>
                <c:pt idx="6">
                  <c:v>636.2665276666348</c:v>
                </c:pt>
                <c:pt idx="7">
                  <c:v>532.551287870653</c:v>
                </c:pt>
                <c:pt idx="8">
                  <c:v>392.36644820049946</c:v>
                </c:pt>
                <c:pt idx="9">
                  <c:v>339.86504541459135</c:v>
                </c:pt>
                <c:pt idx="10">
                  <c:v>333.4687725068039</c:v>
                </c:pt>
                <c:pt idx="11">
                  <c:v>367.96708678496725</c:v>
                </c:pt>
                <c:pt idx="12">
                  <c:v>366.1891940806606</c:v>
                </c:pt>
                <c:pt idx="13">
                  <c:v>425.2657018359869</c:v>
                </c:pt>
                <c:pt idx="14">
                  <c:v>287.33573170006537</c:v>
                </c:pt>
                <c:pt idx="15">
                  <c:v>304.18892304297594</c:v>
                </c:pt>
                <c:pt idx="16">
                  <c:v>291.7535286181984</c:v>
                </c:pt>
                <c:pt idx="17">
                  <c:v>261.01100503289956</c:v>
                </c:pt>
                <c:pt idx="18">
                  <c:v>672.4668890378057</c:v>
                </c:pt>
                <c:pt idx="19">
                  <c:v>764.472561128684</c:v>
                </c:pt>
              </c:numCache>
            </c:numRef>
          </c:val>
        </c:ser>
        <c:overlap val="100"/>
        <c:gapWidth val="70"/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25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70</xdr:row>
      <xdr:rowOff>19050</xdr:rowOff>
    </xdr:from>
    <xdr:to>
      <xdr:col>12</xdr:col>
      <xdr:colOff>95250</xdr:colOff>
      <xdr:row>96</xdr:row>
      <xdr:rowOff>28575</xdr:rowOff>
    </xdr:to>
    <xdr:graphicFrame>
      <xdr:nvGraphicFramePr>
        <xdr:cNvPr id="1" name="Chart 3"/>
        <xdr:cNvGraphicFramePr/>
      </xdr:nvGraphicFramePr>
      <xdr:xfrm>
        <a:off x="552450" y="12420600"/>
        <a:ext cx="59436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70</xdr:row>
      <xdr:rowOff>19050</xdr:rowOff>
    </xdr:from>
    <xdr:to>
      <xdr:col>12</xdr:col>
      <xdr:colOff>95250</xdr:colOff>
      <xdr:row>96</xdr:row>
      <xdr:rowOff>28575</xdr:rowOff>
    </xdr:to>
    <xdr:graphicFrame>
      <xdr:nvGraphicFramePr>
        <xdr:cNvPr id="1" name="Chart 21"/>
        <xdr:cNvGraphicFramePr/>
      </xdr:nvGraphicFramePr>
      <xdr:xfrm>
        <a:off x="552450" y="12420600"/>
        <a:ext cx="59436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48</xdr:row>
      <xdr:rowOff>200025</xdr:rowOff>
    </xdr:from>
    <xdr:to>
      <xdr:col>13</xdr:col>
      <xdr:colOff>66675</xdr:colOff>
      <xdr:row>53</xdr:row>
      <xdr:rowOff>76200</xdr:rowOff>
    </xdr:to>
    <xdr:sp>
      <xdr:nvSpPr>
        <xdr:cNvPr id="2" name="TextBox 28"/>
        <xdr:cNvSpPr txBox="1">
          <a:spLocks noChangeArrowheads="1"/>
        </xdr:cNvSpPr>
      </xdr:nvSpPr>
      <xdr:spPr>
        <a:xfrm>
          <a:off x="6162675" y="8705850"/>
          <a:ext cx="847725" cy="1019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Remember the factor of 1000 to bring to per capita figures.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6.421875" style="0" customWidth="1"/>
    <col min="2" max="12" width="8.140625" style="0" customWidth="1"/>
    <col min="13" max="13" width="10.00390625" style="0" customWidth="1"/>
  </cols>
  <sheetData>
    <row r="1" spans="1:17" ht="15.75">
      <c r="A1" s="8" t="s">
        <v>36</v>
      </c>
      <c r="B1" s="9"/>
      <c r="C1" s="10"/>
      <c r="D1" s="11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</row>
    <row r="2" spans="1:17" ht="13.5" thickBot="1">
      <c r="A2" s="1"/>
      <c r="B2" s="2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3" ht="39" thickBot="1">
      <c r="A3" s="1"/>
      <c r="B3" s="3" t="s">
        <v>35</v>
      </c>
      <c r="C3" s="3" t="s">
        <v>34</v>
      </c>
      <c r="D3" s="3" t="s">
        <v>21</v>
      </c>
      <c r="E3" s="3" t="s">
        <v>22</v>
      </c>
      <c r="F3" s="3" t="s">
        <v>26</v>
      </c>
      <c r="G3" s="3" t="s">
        <v>27</v>
      </c>
      <c r="H3" s="3" t="s">
        <v>23</v>
      </c>
      <c r="I3" s="3" t="s">
        <v>24</v>
      </c>
      <c r="J3" s="3" t="s">
        <v>25</v>
      </c>
      <c r="K3" s="13" t="s">
        <v>28</v>
      </c>
      <c r="L3" s="15" t="s">
        <v>15</v>
      </c>
      <c r="M3" s="14" t="s">
        <v>38</v>
      </c>
    </row>
    <row r="4" spans="1:13" ht="12.75">
      <c r="A4" s="4" t="s">
        <v>1</v>
      </c>
      <c r="B4" s="5">
        <v>2102</v>
      </c>
      <c r="C4" s="5">
        <v>925</v>
      </c>
      <c r="D4" s="5">
        <v>17532</v>
      </c>
      <c r="E4" s="5">
        <v>4695</v>
      </c>
      <c r="F4" s="5">
        <v>11</v>
      </c>
      <c r="G4" s="5">
        <v>0</v>
      </c>
      <c r="H4" s="5">
        <v>1887</v>
      </c>
      <c r="I4" s="5">
        <v>5617</v>
      </c>
      <c r="J4" s="5">
        <v>2528</v>
      </c>
      <c r="K4" s="12"/>
      <c r="L4" s="23">
        <v>49.5</v>
      </c>
      <c r="M4" s="25"/>
    </row>
    <row r="5" spans="1:13" ht="12.75">
      <c r="A5" s="4" t="s">
        <v>2</v>
      </c>
      <c r="B5" s="5">
        <v>2854</v>
      </c>
      <c r="C5" s="5">
        <v>970</v>
      </c>
      <c r="D5" s="5">
        <v>21204</v>
      </c>
      <c r="E5" s="5">
        <v>5053</v>
      </c>
      <c r="F5" s="5">
        <v>20</v>
      </c>
      <c r="G5" s="5">
        <v>0</v>
      </c>
      <c r="H5" s="5">
        <v>2060</v>
      </c>
      <c r="I5" s="5">
        <v>5897</v>
      </c>
      <c r="J5" s="5">
        <v>2951</v>
      </c>
      <c r="K5" s="12"/>
      <c r="L5" s="23">
        <v>54.6</v>
      </c>
      <c r="M5" s="25"/>
    </row>
    <row r="6" spans="1:13" ht="12.75">
      <c r="A6" s="4" t="s">
        <v>3</v>
      </c>
      <c r="B6" s="5">
        <v>3490</v>
      </c>
      <c r="C6" s="5">
        <v>1364</v>
      </c>
      <c r="D6" s="5">
        <v>22942</v>
      </c>
      <c r="E6" s="5">
        <v>4829</v>
      </c>
      <c r="F6" s="5">
        <v>25</v>
      </c>
      <c r="G6" s="5">
        <v>0</v>
      </c>
      <c r="H6" s="5">
        <v>2036</v>
      </c>
      <c r="I6" s="5">
        <v>6553</v>
      </c>
      <c r="J6" s="5">
        <v>3643</v>
      </c>
      <c r="K6" s="12"/>
      <c r="L6" s="23">
        <v>60.8</v>
      </c>
      <c r="M6" s="25"/>
    </row>
    <row r="7" spans="1:13" ht="12.75">
      <c r="A7" s="4" t="s">
        <v>4</v>
      </c>
      <c r="B7" s="5">
        <v>4165</v>
      </c>
      <c r="C7" s="5">
        <v>2137</v>
      </c>
      <c r="D7" s="5">
        <v>24691</v>
      </c>
      <c r="E7" s="5">
        <v>4563</v>
      </c>
      <c r="F7" s="5">
        <v>21</v>
      </c>
      <c r="G7" s="5">
        <v>0</v>
      </c>
      <c r="H7" s="5">
        <v>2329</v>
      </c>
      <c r="I7" s="5">
        <v>7158</v>
      </c>
      <c r="J7" s="5">
        <v>4241</v>
      </c>
      <c r="K7" s="12"/>
      <c r="L7" s="23">
        <v>65</v>
      </c>
      <c r="M7" s="25"/>
    </row>
    <row r="8" spans="1:13" ht="12.75">
      <c r="A8" s="4" t="s">
        <v>5</v>
      </c>
      <c r="B8" s="5">
        <v>4966</v>
      </c>
      <c r="C8" s="5">
        <v>2387</v>
      </c>
      <c r="D8" s="5">
        <v>29287</v>
      </c>
      <c r="E8" s="5">
        <v>5564</v>
      </c>
      <c r="F8" s="5">
        <v>14</v>
      </c>
      <c r="G8" s="5">
        <v>0</v>
      </c>
      <c r="H8" s="5">
        <v>2927</v>
      </c>
      <c r="I8" s="5">
        <v>8063</v>
      </c>
      <c r="J8" s="5">
        <v>4782</v>
      </c>
      <c r="K8" s="12"/>
      <c r="L8" s="23">
        <v>67.8</v>
      </c>
      <c r="M8" s="25"/>
    </row>
    <row r="9" spans="1:13" ht="12.75">
      <c r="A9" s="4" t="s">
        <v>6</v>
      </c>
      <c r="B9" s="5">
        <v>5728</v>
      </c>
      <c r="C9" s="5">
        <v>3087</v>
      </c>
      <c r="D9" s="5">
        <v>32713</v>
      </c>
      <c r="E9" s="5">
        <v>6111</v>
      </c>
      <c r="F9" s="5">
        <v>22</v>
      </c>
      <c r="G9" s="5">
        <v>0</v>
      </c>
      <c r="H9" s="5">
        <v>3282</v>
      </c>
      <c r="I9" s="5">
        <v>8305</v>
      </c>
      <c r="J9" s="5">
        <v>6030</v>
      </c>
      <c r="K9" s="12"/>
      <c r="L9" s="23">
        <v>73.5</v>
      </c>
      <c r="M9" s="25"/>
    </row>
    <row r="10" spans="1:13" ht="12.75">
      <c r="A10" s="4" t="s">
        <v>7</v>
      </c>
      <c r="B10" s="5">
        <v>6348</v>
      </c>
      <c r="C10" s="5">
        <v>5217</v>
      </c>
      <c r="D10" s="5">
        <v>38061</v>
      </c>
      <c r="E10" s="5">
        <v>6714</v>
      </c>
      <c r="F10" s="5">
        <v>13</v>
      </c>
      <c r="G10" s="5">
        <v>535</v>
      </c>
      <c r="H10" s="5">
        <v>3237</v>
      </c>
      <c r="I10" s="5">
        <v>6756</v>
      </c>
      <c r="J10" s="5">
        <v>6672</v>
      </c>
      <c r="K10" s="12"/>
      <c r="L10" s="23">
        <v>80.4</v>
      </c>
      <c r="M10" s="25"/>
    </row>
    <row r="11" spans="1:13" ht="12.75">
      <c r="A11" s="4" t="s">
        <v>8</v>
      </c>
      <c r="B11" s="5">
        <v>7547</v>
      </c>
      <c r="C11" s="5">
        <v>5426</v>
      </c>
      <c r="D11" s="5">
        <v>41875</v>
      </c>
      <c r="E11" s="5">
        <v>8801</v>
      </c>
      <c r="F11" s="5">
        <v>11</v>
      </c>
      <c r="G11" s="5">
        <v>881</v>
      </c>
      <c r="H11" s="5">
        <v>3632</v>
      </c>
      <c r="I11" s="5">
        <v>7292</v>
      </c>
      <c r="J11" s="5">
        <v>6093</v>
      </c>
      <c r="K11" s="12"/>
      <c r="L11" s="23">
        <v>86.3</v>
      </c>
      <c r="M11" s="25"/>
    </row>
    <row r="12" spans="1:13" ht="12.75">
      <c r="A12" s="4" t="s">
        <v>9</v>
      </c>
      <c r="B12" s="5">
        <v>9402</v>
      </c>
      <c r="C12" s="5">
        <v>5828</v>
      </c>
      <c r="D12" s="5">
        <v>47548</v>
      </c>
      <c r="E12" s="5">
        <v>10265</v>
      </c>
      <c r="F12" s="5">
        <v>7</v>
      </c>
      <c r="G12" s="5">
        <v>990</v>
      </c>
      <c r="H12" s="5">
        <v>3752</v>
      </c>
      <c r="I12" s="5">
        <v>6105</v>
      </c>
      <c r="J12" s="5">
        <v>4899</v>
      </c>
      <c r="K12" s="12"/>
      <c r="L12" s="23">
        <v>92.6</v>
      </c>
      <c r="M12" s="25"/>
    </row>
    <row r="13" spans="1:13" ht="12.75">
      <c r="A13" s="6" t="s">
        <v>10</v>
      </c>
      <c r="B13" s="7">
        <v>10132</v>
      </c>
      <c r="C13" s="7">
        <v>6416</v>
      </c>
      <c r="D13" s="7">
        <v>50065</v>
      </c>
      <c r="E13" s="7">
        <v>12926</v>
      </c>
      <c r="F13" s="7">
        <v>376</v>
      </c>
      <c r="G13" s="7">
        <v>1168</v>
      </c>
      <c r="H13" s="7">
        <v>3954</v>
      </c>
      <c r="I13" s="5">
        <v>6306</v>
      </c>
      <c r="J13" s="7">
        <v>4651</v>
      </c>
      <c r="K13" s="12"/>
      <c r="L13" s="24">
        <v>100</v>
      </c>
      <c r="M13" s="25"/>
    </row>
    <row r="14" spans="1:13" ht="12.75">
      <c r="A14" s="4" t="s">
        <v>11</v>
      </c>
      <c r="B14" s="5">
        <v>9365</v>
      </c>
      <c r="C14" s="5">
        <v>6642</v>
      </c>
      <c r="D14" s="5">
        <v>50263</v>
      </c>
      <c r="E14" s="5">
        <v>14116</v>
      </c>
      <c r="F14" s="5">
        <v>1053</v>
      </c>
      <c r="G14" s="5">
        <v>1262</v>
      </c>
      <c r="H14" s="5">
        <v>3319</v>
      </c>
      <c r="I14" s="5">
        <v>7205</v>
      </c>
      <c r="J14" s="5">
        <v>4867</v>
      </c>
      <c r="K14" s="12"/>
      <c r="L14" s="23">
        <v>105.3</v>
      </c>
      <c r="M14" s="25"/>
    </row>
    <row r="15" spans="1:13" ht="12.75">
      <c r="A15" s="4" t="s">
        <v>12</v>
      </c>
      <c r="B15" s="5">
        <v>9113</v>
      </c>
      <c r="C15" s="5">
        <v>7093</v>
      </c>
      <c r="D15" s="5">
        <v>46685</v>
      </c>
      <c r="E15" s="5">
        <v>13419</v>
      </c>
      <c r="F15" s="5">
        <v>1139</v>
      </c>
      <c r="G15" s="5">
        <v>1327</v>
      </c>
      <c r="H15" s="5">
        <v>3299</v>
      </c>
      <c r="I15" s="5">
        <v>5895</v>
      </c>
      <c r="J15" s="5">
        <v>5539</v>
      </c>
      <c r="K15" s="12"/>
      <c r="L15" s="23">
        <v>107.3</v>
      </c>
      <c r="M15" s="25"/>
    </row>
    <row r="16" spans="1:13" ht="12.75">
      <c r="A16" s="4" t="s">
        <v>13</v>
      </c>
      <c r="B16" s="5">
        <v>9252</v>
      </c>
      <c r="C16" s="5">
        <v>7200</v>
      </c>
      <c r="D16" s="5">
        <v>47511</v>
      </c>
      <c r="E16" s="5">
        <v>13071</v>
      </c>
      <c r="F16" s="5">
        <v>1522</v>
      </c>
      <c r="G16" s="5">
        <v>1344</v>
      </c>
      <c r="H16" s="5">
        <v>3311</v>
      </c>
      <c r="I16" s="5">
        <v>6223</v>
      </c>
      <c r="J16" s="5">
        <v>5627</v>
      </c>
      <c r="K16" s="12"/>
      <c r="L16" s="23">
        <v>108.4</v>
      </c>
      <c r="M16" s="25"/>
    </row>
    <row r="17" spans="1:13" ht="12.75">
      <c r="A17" s="4" t="s">
        <v>14</v>
      </c>
      <c r="B17" s="5">
        <v>10414</v>
      </c>
      <c r="C17" s="5">
        <v>8499</v>
      </c>
      <c r="D17" s="5">
        <v>50575</v>
      </c>
      <c r="E17" s="5">
        <v>12700</v>
      </c>
      <c r="F17" s="5">
        <v>1191</v>
      </c>
      <c r="G17" s="5">
        <v>1417</v>
      </c>
      <c r="H17" s="5">
        <v>3226</v>
      </c>
      <c r="I17" s="5">
        <v>6002</v>
      </c>
      <c r="J17" s="5">
        <v>6722</v>
      </c>
      <c r="K17" s="12"/>
      <c r="L17" s="23">
        <v>110.4</v>
      </c>
      <c r="M17" s="25"/>
    </row>
    <row r="18" spans="1:17" ht="12.75">
      <c r="A18" s="4" t="s">
        <v>16</v>
      </c>
      <c r="B18" s="5">
        <v>11624</v>
      </c>
      <c r="C18" s="5">
        <v>9406</v>
      </c>
      <c r="D18" s="5">
        <v>54647</v>
      </c>
      <c r="E18" s="5">
        <v>15588</v>
      </c>
      <c r="F18" s="5">
        <v>1913</v>
      </c>
      <c r="G18" s="5">
        <v>2740</v>
      </c>
      <c r="H18" s="5">
        <v>3474</v>
      </c>
      <c r="I18" s="5">
        <v>6295</v>
      </c>
      <c r="J18" s="5">
        <v>4743</v>
      </c>
      <c r="K18" s="12"/>
      <c r="L18" s="23">
        <v>113.9</v>
      </c>
      <c r="M18" s="25"/>
      <c r="N18" s="1"/>
      <c r="O18" s="1"/>
      <c r="P18" s="1"/>
      <c r="Q18" s="1"/>
    </row>
    <row r="19" spans="1:17" ht="12.75">
      <c r="A19" s="4" t="s">
        <v>17</v>
      </c>
      <c r="B19" s="5">
        <v>12955</v>
      </c>
      <c r="C19" s="5">
        <v>10224</v>
      </c>
      <c r="D19" s="5">
        <v>60414</v>
      </c>
      <c r="E19" s="5">
        <v>18252</v>
      </c>
      <c r="F19" s="5">
        <v>1634</v>
      </c>
      <c r="G19" s="5">
        <v>3031</v>
      </c>
      <c r="H19" s="5">
        <v>3124</v>
      </c>
      <c r="I19" s="5">
        <v>6752</v>
      </c>
      <c r="J19" s="5">
        <v>5302</v>
      </c>
      <c r="K19" s="12"/>
      <c r="L19" s="23">
        <v>118.7</v>
      </c>
      <c r="M19" s="25"/>
      <c r="N19" s="1"/>
      <c r="O19" s="1"/>
      <c r="P19" s="1"/>
      <c r="Q19" s="1"/>
    </row>
    <row r="20" spans="1:17" ht="12.75">
      <c r="A20" s="4" t="s">
        <v>18</v>
      </c>
      <c r="B20" s="5">
        <v>13308</v>
      </c>
      <c r="C20" s="5">
        <v>10543</v>
      </c>
      <c r="D20" s="5">
        <v>66453</v>
      </c>
      <c r="E20" s="5">
        <v>19173</v>
      </c>
      <c r="F20" s="5">
        <v>2595</v>
      </c>
      <c r="G20" s="5">
        <v>3163</v>
      </c>
      <c r="H20" s="5">
        <v>3289</v>
      </c>
      <c r="I20" s="5">
        <v>7291</v>
      </c>
      <c r="J20" s="5">
        <v>5216</v>
      </c>
      <c r="K20" s="12"/>
      <c r="L20" s="23">
        <v>120.3</v>
      </c>
      <c r="M20" s="25"/>
      <c r="N20" s="1"/>
      <c r="O20" s="1"/>
      <c r="P20" s="1"/>
      <c r="Q20" s="1"/>
    </row>
    <row r="21" spans="1:17" ht="12.75">
      <c r="A21" s="4" t="s">
        <v>19</v>
      </c>
      <c r="B21" s="5">
        <v>14085</v>
      </c>
      <c r="C21" s="5">
        <v>10895</v>
      </c>
      <c r="D21" s="5">
        <v>70822</v>
      </c>
      <c r="E21" s="5">
        <v>19406</v>
      </c>
      <c r="F21" s="5">
        <v>3093</v>
      </c>
      <c r="G21" s="5">
        <v>3168</v>
      </c>
      <c r="H21" s="5">
        <v>3637</v>
      </c>
      <c r="I21" s="5">
        <f>132217-SUM(B21:H21)</f>
        <v>7111</v>
      </c>
      <c r="J21" s="5">
        <v>4749</v>
      </c>
      <c r="K21" s="12"/>
      <c r="L21" s="23">
        <v>121</v>
      </c>
      <c r="M21" s="25"/>
      <c r="N21" s="1"/>
      <c r="O21" s="1"/>
      <c r="P21" s="1"/>
      <c r="Q21" s="1"/>
    </row>
    <row r="22" spans="1:17" ht="12.75">
      <c r="A22" s="4" t="s">
        <v>20</v>
      </c>
      <c r="B22" s="5">
        <v>15080</v>
      </c>
      <c r="C22" s="5">
        <v>9521</v>
      </c>
      <c r="D22" s="5">
        <v>76220</v>
      </c>
      <c r="E22" s="5">
        <v>21060</v>
      </c>
      <c r="F22" s="5">
        <v>3770</v>
      </c>
      <c r="G22" s="5">
        <v>3230</v>
      </c>
      <c r="H22" s="5">
        <v>3640</v>
      </c>
      <c r="I22" s="5">
        <f>139202-SUM(B22:H22)</f>
        <v>6681</v>
      </c>
      <c r="J22" s="5">
        <v>12462</v>
      </c>
      <c r="K22" s="12"/>
      <c r="L22" s="23">
        <v>121.8</v>
      </c>
      <c r="M22" s="25"/>
      <c r="N22" s="1"/>
      <c r="O22" s="1"/>
      <c r="P22" s="1"/>
      <c r="Q22" s="1"/>
    </row>
    <row r="23" spans="1:17" ht="12.75">
      <c r="A23" s="4" t="s">
        <v>30</v>
      </c>
      <c r="B23" s="5">
        <v>15450</v>
      </c>
      <c r="C23" s="5">
        <v>9635</v>
      </c>
      <c r="D23" s="5">
        <v>79980</v>
      </c>
      <c r="E23" s="5">
        <v>22040</v>
      </c>
      <c r="F23" s="5">
        <v>3940</v>
      </c>
      <c r="G23" s="5">
        <v>3280</v>
      </c>
      <c r="H23" s="5">
        <v>3640</v>
      </c>
      <c r="I23" s="5">
        <v>7446</v>
      </c>
      <c r="J23" s="5">
        <v>15226</v>
      </c>
      <c r="K23" s="12"/>
      <c r="L23" s="23">
        <v>124.7</v>
      </c>
      <c r="M23" s="25"/>
      <c r="N23" s="1"/>
      <c r="O23" s="1"/>
      <c r="P23" s="1"/>
      <c r="Q23" s="1"/>
    </row>
    <row r="24" spans="1:17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17"/>
      <c r="L24" s="18"/>
      <c r="N24" s="1"/>
      <c r="O24" s="1"/>
      <c r="P24" s="1"/>
      <c r="Q24" s="1"/>
    </row>
    <row r="25" spans="1:17" ht="13.5" thickBot="1">
      <c r="A25" s="1"/>
      <c r="B25" s="2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9" thickBot="1">
      <c r="A26" s="1"/>
      <c r="B26" s="3" t="s">
        <v>33</v>
      </c>
      <c r="C26" s="3" t="s">
        <v>34</v>
      </c>
      <c r="D26" s="3" t="s">
        <v>21</v>
      </c>
      <c r="E26" s="3" t="s">
        <v>22</v>
      </c>
      <c r="F26" s="3" t="s">
        <v>26</v>
      </c>
      <c r="G26" s="3" t="s">
        <v>27</v>
      </c>
      <c r="H26" s="3" t="s">
        <v>23</v>
      </c>
      <c r="I26" s="3" t="s">
        <v>24</v>
      </c>
      <c r="J26" s="3" t="s">
        <v>25</v>
      </c>
      <c r="K26" s="13" t="s">
        <v>28</v>
      </c>
      <c r="L26" s="26" t="s">
        <v>0</v>
      </c>
      <c r="M26" s="1"/>
      <c r="N26" s="1"/>
      <c r="O26" s="1"/>
      <c r="P26" s="1"/>
      <c r="Q26" s="1"/>
    </row>
    <row r="27" spans="1:17" ht="12.75">
      <c r="A27" s="4" t="s">
        <v>1</v>
      </c>
      <c r="B27" s="5"/>
      <c r="C27" s="5"/>
      <c r="D27" s="5"/>
      <c r="E27" s="5"/>
      <c r="F27" s="5"/>
      <c r="G27" s="5"/>
      <c r="H27" s="5"/>
      <c r="I27" s="5"/>
      <c r="J27" s="5"/>
      <c r="K27" s="12"/>
      <c r="L27" s="27">
        <v>14923</v>
      </c>
      <c r="M27" s="1"/>
      <c r="N27" s="1"/>
      <c r="O27" s="1"/>
      <c r="P27" s="1"/>
      <c r="Q27" s="1"/>
    </row>
    <row r="28" spans="1:17" ht="12.75">
      <c r="A28" s="4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12"/>
      <c r="L28" s="27">
        <v>15184</v>
      </c>
      <c r="M28" s="1"/>
      <c r="N28" s="1"/>
      <c r="O28" s="1"/>
      <c r="P28" s="1"/>
      <c r="Q28" s="1"/>
    </row>
    <row r="29" spans="1:17" ht="12.75">
      <c r="A29" s="4" t="s">
        <v>3</v>
      </c>
      <c r="B29" s="5"/>
      <c r="C29" s="5"/>
      <c r="D29" s="5"/>
      <c r="E29" s="5"/>
      <c r="F29" s="5"/>
      <c r="G29" s="5"/>
      <c r="H29" s="5"/>
      <c r="I29" s="5"/>
      <c r="J29" s="5"/>
      <c r="K29" s="12"/>
      <c r="L29" s="27">
        <v>15394</v>
      </c>
      <c r="M29" s="1"/>
      <c r="N29" s="1"/>
      <c r="O29" s="1"/>
      <c r="P29" s="1"/>
      <c r="Q29" s="1"/>
    </row>
    <row r="30" spans="1:17" ht="12.75">
      <c r="A30" s="4" t="s">
        <v>4</v>
      </c>
      <c r="B30" s="5"/>
      <c r="C30" s="5"/>
      <c r="D30" s="5"/>
      <c r="E30" s="5"/>
      <c r="F30" s="5"/>
      <c r="G30" s="5"/>
      <c r="H30" s="5"/>
      <c r="I30" s="5"/>
      <c r="J30" s="5"/>
      <c r="K30" s="12"/>
      <c r="L30" s="27">
        <v>15579</v>
      </c>
      <c r="M30" s="1"/>
      <c r="N30" s="1"/>
      <c r="O30" s="1"/>
      <c r="P30" s="1"/>
      <c r="Q30" s="1"/>
    </row>
    <row r="31" spans="1:17" ht="12.75">
      <c r="A31" s="4" t="s">
        <v>5</v>
      </c>
      <c r="B31" s="5"/>
      <c r="C31" s="5"/>
      <c r="D31" s="5"/>
      <c r="E31" s="5"/>
      <c r="F31" s="5"/>
      <c r="G31" s="5"/>
      <c r="H31" s="5"/>
      <c r="I31" s="5"/>
      <c r="J31" s="5"/>
      <c r="K31" s="12"/>
      <c r="L31" s="27">
        <v>15788</v>
      </c>
      <c r="M31" s="1"/>
      <c r="N31" s="1"/>
      <c r="O31" s="1"/>
      <c r="P31" s="1"/>
      <c r="Q31" s="1"/>
    </row>
    <row r="32" spans="1:17" ht="12.75">
      <c r="A32" s="4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12"/>
      <c r="L32" s="27">
        <v>16018</v>
      </c>
      <c r="M32" s="1"/>
      <c r="N32" s="1"/>
      <c r="O32" s="1"/>
      <c r="P32" s="1"/>
      <c r="Q32" s="1"/>
    </row>
    <row r="33" spans="1:17" ht="12.75">
      <c r="A33" s="4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12"/>
      <c r="L33" s="27">
        <v>16264</v>
      </c>
      <c r="M33" s="1"/>
      <c r="N33" s="1"/>
      <c r="O33" s="1"/>
      <c r="P33" s="1"/>
      <c r="Q33" s="1"/>
    </row>
    <row r="34" spans="1:17" ht="12.75">
      <c r="A34" s="4" t="s">
        <v>8</v>
      </c>
      <c r="B34" s="5"/>
      <c r="C34" s="5"/>
      <c r="D34" s="5"/>
      <c r="E34" s="5"/>
      <c r="F34" s="5"/>
      <c r="G34" s="5"/>
      <c r="H34" s="5"/>
      <c r="I34" s="5"/>
      <c r="J34" s="5"/>
      <c r="K34" s="12"/>
      <c r="L34" s="27">
        <v>16532</v>
      </c>
      <c r="M34" s="1"/>
      <c r="N34" s="1"/>
      <c r="O34" s="1"/>
      <c r="P34" s="1"/>
      <c r="Q34" s="1"/>
    </row>
    <row r="35" spans="1:17" ht="12.75">
      <c r="A35" s="4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12"/>
      <c r="L35" s="27">
        <v>16814</v>
      </c>
      <c r="M35" s="1"/>
      <c r="N35" s="1"/>
      <c r="O35" s="1"/>
      <c r="P35" s="1"/>
      <c r="Q35" s="1"/>
    </row>
    <row r="36" spans="1:17" ht="12.75">
      <c r="A36" s="6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12"/>
      <c r="L36" s="28">
        <v>17065</v>
      </c>
      <c r="M36" s="1"/>
      <c r="N36" s="1"/>
      <c r="O36" s="1"/>
      <c r="P36" s="1"/>
      <c r="Q36" s="1"/>
    </row>
    <row r="37" spans="1:17" ht="12.75">
      <c r="A37" s="4" t="s">
        <v>11</v>
      </c>
      <c r="B37" s="5"/>
      <c r="C37" s="5"/>
      <c r="D37" s="5"/>
      <c r="E37" s="5"/>
      <c r="F37" s="5"/>
      <c r="G37" s="5"/>
      <c r="H37" s="5"/>
      <c r="I37" s="5"/>
      <c r="J37" s="5"/>
      <c r="K37" s="12"/>
      <c r="L37" s="27">
        <v>17284</v>
      </c>
      <c r="M37" s="1"/>
      <c r="N37" s="1"/>
      <c r="O37" s="1"/>
      <c r="P37" s="1"/>
      <c r="Q37" s="1"/>
    </row>
    <row r="38" spans="1:17" ht="12.75">
      <c r="A38" s="4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12"/>
      <c r="L38" s="27">
        <v>17494</v>
      </c>
      <c r="M38" s="1"/>
      <c r="N38" s="1"/>
      <c r="O38" s="1"/>
      <c r="P38" s="1"/>
      <c r="Q38" s="1"/>
    </row>
    <row r="39" spans="1:12" ht="12.75">
      <c r="A39" s="4" t="s">
        <v>13</v>
      </c>
      <c r="B39" s="5"/>
      <c r="C39" s="5"/>
      <c r="D39" s="5"/>
      <c r="E39" s="5"/>
      <c r="F39" s="5"/>
      <c r="G39" s="5"/>
      <c r="H39" s="5"/>
      <c r="I39" s="5"/>
      <c r="J39" s="5"/>
      <c r="K39" s="12"/>
      <c r="L39" s="27">
        <v>17677</v>
      </c>
    </row>
    <row r="40" spans="1:12" ht="12.75">
      <c r="A40" s="4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12"/>
      <c r="L40" s="27">
        <v>17854</v>
      </c>
    </row>
    <row r="41" spans="1:12" ht="12.75">
      <c r="A41" s="4" t="s">
        <v>16</v>
      </c>
      <c r="B41" s="5"/>
      <c r="C41" s="5"/>
      <c r="D41" s="5"/>
      <c r="E41" s="5"/>
      <c r="F41" s="5"/>
      <c r="G41" s="5"/>
      <c r="H41" s="5"/>
      <c r="I41" s="5"/>
      <c r="J41" s="5"/>
      <c r="K41" s="12"/>
      <c r="L41" s="27">
        <v>18072</v>
      </c>
    </row>
    <row r="42" spans="1:12" ht="12.75">
      <c r="A42" s="4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12"/>
      <c r="L42" s="27">
        <v>18311</v>
      </c>
    </row>
    <row r="43" spans="1:12" ht="12.75">
      <c r="A43" s="4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12"/>
      <c r="L43" s="27">
        <v>18532</v>
      </c>
    </row>
    <row r="44" spans="1:12" ht="12.75">
      <c r="A44" s="4" t="s">
        <v>19</v>
      </c>
      <c r="B44" s="5"/>
      <c r="C44" s="5"/>
      <c r="D44" s="5"/>
      <c r="E44" s="5"/>
      <c r="F44" s="5"/>
      <c r="G44" s="5"/>
      <c r="H44" s="5"/>
      <c r="I44" s="5"/>
      <c r="J44" s="5"/>
      <c r="K44" s="12"/>
      <c r="L44" s="27">
        <v>18751</v>
      </c>
    </row>
    <row r="45" spans="1:12" ht="12.75">
      <c r="A45" s="4" t="s">
        <v>20</v>
      </c>
      <c r="B45" s="5"/>
      <c r="C45" s="5"/>
      <c r="D45" s="5"/>
      <c r="E45" s="5"/>
      <c r="F45" s="5"/>
      <c r="G45" s="5"/>
      <c r="H45" s="5"/>
      <c r="I45" s="5"/>
      <c r="J45" s="5"/>
      <c r="K45" s="12"/>
      <c r="L45" s="27">
        <v>18973</v>
      </c>
    </row>
    <row r="46" spans="1:12" ht="12.75">
      <c r="A46" s="16" t="s">
        <v>30</v>
      </c>
      <c r="K46" s="12"/>
      <c r="L46" s="27">
        <v>19917</v>
      </c>
    </row>
    <row r="48" spans="1:11" ht="13.5" thickBot="1">
      <c r="A48" s="1"/>
      <c r="B48" s="2" t="s">
        <v>32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39" thickBot="1">
      <c r="A49" s="1"/>
      <c r="B49" s="3" t="s">
        <v>33</v>
      </c>
      <c r="C49" s="3" t="s">
        <v>34</v>
      </c>
      <c r="D49" s="3" t="s">
        <v>21</v>
      </c>
      <c r="E49" s="3" t="s">
        <v>22</v>
      </c>
      <c r="F49" s="3" t="s">
        <v>26</v>
      </c>
      <c r="G49" s="3" t="s">
        <v>27</v>
      </c>
      <c r="H49" s="3" t="s">
        <v>23</v>
      </c>
      <c r="I49" s="3" t="s">
        <v>24</v>
      </c>
      <c r="J49" s="3" t="s">
        <v>25</v>
      </c>
      <c r="K49" s="13" t="s">
        <v>28</v>
      </c>
    </row>
    <row r="50" spans="1:11" ht="12.75">
      <c r="A50" s="4" t="s">
        <v>1</v>
      </c>
      <c r="B50" s="5"/>
      <c r="C50" s="5"/>
      <c r="D50" s="5"/>
      <c r="E50" s="5"/>
      <c r="F50" s="5"/>
      <c r="G50" s="5"/>
      <c r="H50" s="5"/>
      <c r="I50" s="5"/>
      <c r="J50" s="5"/>
      <c r="K50" s="12"/>
    </row>
    <row r="51" spans="1:11" ht="12.75">
      <c r="A51" s="4" t="s">
        <v>2</v>
      </c>
      <c r="B51" s="5"/>
      <c r="C51" s="5"/>
      <c r="D51" s="5"/>
      <c r="E51" s="5"/>
      <c r="F51" s="5"/>
      <c r="G51" s="5"/>
      <c r="H51" s="5"/>
      <c r="I51" s="5"/>
      <c r="J51" s="5"/>
      <c r="K51" s="12"/>
    </row>
    <row r="52" spans="1:11" ht="12.75">
      <c r="A52" s="4" t="s">
        <v>3</v>
      </c>
      <c r="B52" s="5"/>
      <c r="C52" s="5"/>
      <c r="D52" s="5"/>
      <c r="E52" s="5"/>
      <c r="F52" s="5"/>
      <c r="G52" s="5"/>
      <c r="H52" s="5"/>
      <c r="I52" s="5"/>
      <c r="J52" s="5"/>
      <c r="K52" s="12"/>
    </row>
    <row r="53" spans="1:11" ht="12.75">
      <c r="A53" s="4" t="s">
        <v>4</v>
      </c>
      <c r="B53" s="5"/>
      <c r="C53" s="5"/>
      <c r="D53" s="5"/>
      <c r="E53" s="5"/>
      <c r="F53" s="5"/>
      <c r="G53" s="5"/>
      <c r="H53" s="5"/>
      <c r="I53" s="5"/>
      <c r="J53" s="5"/>
      <c r="K53" s="12"/>
    </row>
    <row r="54" spans="1:11" ht="12.75">
      <c r="A54" s="4" t="s">
        <v>5</v>
      </c>
      <c r="B54" s="5"/>
      <c r="C54" s="5"/>
      <c r="D54" s="5"/>
      <c r="E54" s="5"/>
      <c r="F54" s="5"/>
      <c r="G54" s="5"/>
      <c r="H54" s="5"/>
      <c r="I54" s="5"/>
      <c r="J54" s="5"/>
      <c r="K54" s="12"/>
    </row>
    <row r="55" spans="1:11" ht="12.75">
      <c r="A55" s="4" t="s">
        <v>6</v>
      </c>
      <c r="B55" s="5"/>
      <c r="C55" s="5"/>
      <c r="D55" s="5"/>
      <c r="E55" s="5"/>
      <c r="F55" s="5"/>
      <c r="G55" s="5"/>
      <c r="H55" s="5"/>
      <c r="I55" s="5"/>
      <c r="J55" s="5"/>
      <c r="K55" s="12"/>
    </row>
    <row r="56" spans="1:11" ht="12.75">
      <c r="A56" s="4" t="s">
        <v>7</v>
      </c>
      <c r="B56" s="5"/>
      <c r="C56" s="5"/>
      <c r="D56" s="5"/>
      <c r="E56" s="5"/>
      <c r="F56" s="5"/>
      <c r="G56" s="5"/>
      <c r="H56" s="5"/>
      <c r="I56" s="5"/>
      <c r="J56" s="5"/>
      <c r="K56" s="12"/>
    </row>
    <row r="57" spans="1:11" ht="12.75">
      <c r="A57" s="4" t="s">
        <v>8</v>
      </c>
      <c r="B57" s="5"/>
      <c r="C57" s="5"/>
      <c r="D57" s="5"/>
      <c r="E57" s="5"/>
      <c r="F57" s="5"/>
      <c r="G57" s="5"/>
      <c r="H57" s="5"/>
      <c r="I57" s="5"/>
      <c r="J57" s="5"/>
      <c r="K57" s="12"/>
    </row>
    <row r="58" spans="1:11" ht="12.75">
      <c r="A58" s="4" t="s">
        <v>9</v>
      </c>
      <c r="B58" s="5"/>
      <c r="C58" s="5"/>
      <c r="D58" s="5"/>
      <c r="E58" s="5"/>
      <c r="F58" s="5"/>
      <c r="G58" s="5"/>
      <c r="H58" s="5"/>
      <c r="I58" s="5"/>
      <c r="J58" s="5"/>
      <c r="K58" s="12"/>
    </row>
    <row r="59" spans="1:11" ht="12.75">
      <c r="A59" s="6" t="s">
        <v>10</v>
      </c>
      <c r="B59" s="5"/>
      <c r="C59" s="5"/>
      <c r="D59" s="5"/>
      <c r="E59" s="5"/>
      <c r="F59" s="5"/>
      <c r="G59" s="5"/>
      <c r="H59" s="5"/>
      <c r="I59" s="5"/>
      <c r="J59" s="5"/>
      <c r="K59" s="12"/>
    </row>
    <row r="60" spans="1:11" ht="12.75">
      <c r="A60" s="4" t="s">
        <v>11</v>
      </c>
      <c r="B60" s="5"/>
      <c r="C60" s="5"/>
      <c r="D60" s="5"/>
      <c r="E60" s="5"/>
      <c r="F60" s="5"/>
      <c r="G60" s="5"/>
      <c r="H60" s="5"/>
      <c r="I60" s="5"/>
      <c r="J60" s="5"/>
      <c r="K60" s="12"/>
    </row>
    <row r="61" spans="1:11" ht="12.75">
      <c r="A61" s="4" t="s">
        <v>12</v>
      </c>
      <c r="B61" s="5"/>
      <c r="C61" s="5"/>
      <c r="D61" s="5"/>
      <c r="E61" s="5"/>
      <c r="F61" s="5"/>
      <c r="G61" s="5"/>
      <c r="H61" s="5"/>
      <c r="I61" s="5"/>
      <c r="J61" s="5"/>
      <c r="K61" s="12"/>
    </row>
    <row r="62" spans="1:11" ht="12.75">
      <c r="A62" s="4" t="s">
        <v>13</v>
      </c>
      <c r="B62" s="5"/>
      <c r="C62" s="5"/>
      <c r="D62" s="5"/>
      <c r="E62" s="5"/>
      <c r="F62" s="5"/>
      <c r="G62" s="5"/>
      <c r="H62" s="5"/>
      <c r="I62" s="5"/>
      <c r="J62" s="5"/>
      <c r="K62" s="12"/>
    </row>
    <row r="63" spans="1:11" ht="12.75">
      <c r="A63" s="4" t="s">
        <v>14</v>
      </c>
      <c r="B63" s="5"/>
      <c r="C63" s="5"/>
      <c r="D63" s="5"/>
      <c r="E63" s="5"/>
      <c r="F63" s="5"/>
      <c r="G63" s="5"/>
      <c r="H63" s="5"/>
      <c r="I63" s="5"/>
      <c r="J63" s="5"/>
      <c r="K63" s="12"/>
    </row>
    <row r="64" spans="1:11" ht="12.75">
      <c r="A64" s="4" t="s">
        <v>16</v>
      </c>
      <c r="B64" s="5"/>
      <c r="C64" s="5"/>
      <c r="D64" s="5"/>
      <c r="E64" s="5"/>
      <c r="F64" s="5"/>
      <c r="G64" s="5"/>
      <c r="H64" s="5"/>
      <c r="I64" s="5"/>
      <c r="J64" s="5"/>
      <c r="K64" s="12"/>
    </row>
    <row r="65" spans="1:11" ht="12.75">
      <c r="A65" s="4" t="s">
        <v>17</v>
      </c>
      <c r="B65" s="5"/>
      <c r="C65" s="5"/>
      <c r="D65" s="5"/>
      <c r="E65" s="5"/>
      <c r="F65" s="5"/>
      <c r="G65" s="5"/>
      <c r="H65" s="5"/>
      <c r="I65" s="5"/>
      <c r="J65" s="5"/>
      <c r="K65" s="12"/>
    </row>
    <row r="66" spans="1:11" ht="12.75">
      <c r="A66" s="4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12"/>
    </row>
    <row r="67" spans="1:11" ht="12.75">
      <c r="A67" s="4" t="s">
        <v>19</v>
      </c>
      <c r="B67" s="5"/>
      <c r="C67" s="5"/>
      <c r="D67" s="5"/>
      <c r="E67" s="5"/>
      <c r="F67" s="5"/>
      <c r="G67" s="5"/>
      <c r="H67" s="5"/>
      <c r="I67" s="5"/>
      <c r="J67" s="5"/>
      <c r="K67" s="12"/>
    </row>
    <row r="68" spans="1:11" ht="12.75">
      <c r="A68" s="4" t="s">
        <v>20</v>
      </c>
      <c r="B68" s="5"/>
      <c r="C68" s="5"/>
      <c r="D68" s="5"/>
      <c r="E68" s="5"/>
      <c r="F68" s="5"/>
      <c r="G68" s="5"/>
      <c r="H68" s="5"/>
      <c r="I68" s="5"/>
      <c r="J68" s="5"/>
      <c r="K68" s="12"/>
    </row>
    <row r="69" spans="1:11" ht="12.75">
      <c r="A69" s="4" t="s">
        <v>30</v>
      </c>
      <c r="B69" s="5"/>
      <c r="C69" s="5"/>
      <c r="D69" s="5"/>
      <c r="E69" s="5"/>
      <c r="F69" s="5"/>
      <c r="G69" s="5"/>
      <c r="H69" s="5"/>
      <c r="I69" s="5"/>
      <c r="J69" s="5"/>
      <c r="K69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6.421875" style="0" customWidth="1"/>
    <col min="2" max="13" width="8.140625" style="0" customWidth="1"/>
  </cols>
  <sheetData>
    <row r="1" spans="1:17" ht="15.75">
      <c r="A1" s="19" t="s">
        <v>36</v>
      </c>
      <c r="B1" s="20"/>
      <c r="C1" s="21"/>
      <c r="D1" s="2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</row>
    <row r="2" spans="1:17" ht="13.5" thickBot="1">
      <c r="A2" s="1"/>
      <c r="B2" s="2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3" ht="39" thickBot="1">
      <c r="A3" s="1"/>
      <c r="B3" s="3" t="s">
        <v>35</v>
      </c>
      <c r="C3" s="3" t="s">
        <v>34</v>
      </c>
      <c r="D3" s="3" t="s">
        <v>21</v>
      </c>
      <c r="E3" s="3" t="s">
        <v>22</v>
      </c>
      <c r="F3" s="3" t="s">
        <v>26</v>
      </c>
      <c r="G3" s="3" t="s">
        <v>27</v>
      </c>
      <c r="H3" s="3" t="s">
        <v>23</v>
      </c>
      <c r="I3" s="3" t="s">
        <v>24</v>
      </c>
      <c r="J3" s="3" t="s">
        <v>25</v>
      </c>
      <c r="K3" s="13" t="s">
        <v>28</v>
      </c>
      <c r="L3" s="15" t="s">
        <v>15</v>
      </c>
      <c r="M3" s="14" t="s">
        <v>37</v>
      </c>
    </row>
    <row r="4" spans="1:13" ht="12.75">
      <c r="A4" s="4" t="s">
        <v>1</v>
      </c>
      <c r="B4" s="5">
        <v>2102</v>
      </c>
      <c r="C4" s="5">
        <v>925</v>
      </c>
      <c r="D4" s="5">
        <v>17532</v>
      </c>
      <c r="E4" s="5">
        <v>4695</v>
      </c>
      <c r="F4" s="5">
        <v>11</v>
      </c>
      <c r="G4" s="5">
        <v>0</v>
      </c>
      <c r="H4" s="5">
        <v>1887</v>
      </c>
      <c r="I4" s="5">
        <v>5617</v>
      </c>
      <c r="J4" s="5">
        <v>2528</v>
      </c>
      <c r="K4" s="12">
        <f>SUM(B4:J4)</f>
        <v>35297</v>
      </c>
      <c r="L4" s="23">
        <v>49.5</v>
      </c>
      <c r="M4" s="25">
        <f>Base2/L4</f>
        <v>2.519191919191919</v>
      </c>
    </row>
    <row r="5" spans="1:13" ht="12.75">
      <c r="A5" s="4" t="s">
        <v>2</v>
      </c>
      <c r="B5" s="5">
        <v>2854</v>
      </c>
      <c r="C5" s="5">
        <v>970</v>
      </c>
      <c r="D5" s="5">
        <v>21204</v>
      </c>
      <c r="E5" s="5">
        <v>5053</v>
      </c>
      <c r="F5" s="5">
        <v>20</v>
      </c>
      <c r="G5" s="5">
        <v>0</v>
      </c>
      <c r="H5" s="5">
        <v>2060</v>
      </c>
      <c r="I5" s="5">
        <v>5897</v>
      </c>
      <c r="J5" s="5">
        <v>2951</v>
      </c>
      <c r="K5" s="12">
        <f aca="true" t="shared" si="0" ref="K5:K23">SUM(B5:J5)</f>
        <v>41009</v>
      </c>
      <c r="L5" s="23">
        <v>54.6</v>
      </c>
      <c r="M5" s="25">
        <f aca="true" t="shared" si="1" ref="M5:M23">Base2/L5</f>
        <v>2.2838827838827838</v>
      </c>
    </row>
    <row r="6" spans="1:13" ht="12.75">
      <c r="A6" s="4" t="s">
        <v>3</v>
      </c>
      <c r="B6" s="5">
        <v>3490</v>
      </c>
      <c r="C6" s="5">
        <v>1364</v>
      </c>
      <c r="D6" s="5">
        <v>22942</v>
      </c>
      <c r="E6" s="5">
        <v>4829</v>
      </c>
      <c r="F6" s="5">
        <v>25</v>
      </c>
      <c r="G6" s="5">
        <v>0</v>
      </c>
      <c r="H6" s="5">
        <v>2036</v>
      </c>
      <c r="I6" s="5">
        <v>6553</v>
      </c>
      <c r="J6" s="5">
        <v>3643</v>
      </c>
      <c r="K6" s="12">
        <f t="shared" si="0"/>
        <v>44882</v>
      </c>
      <c r="L6" s="23">
        <v>60.8</v>
      </c>
      <c r="M6" s="25">
        <f t="shared" si="1"/>
        <v>2.0509868421052633</v>
      </c>
    </row>
    <row r="7" spans="1:13" ht="12.75">
      <c r="A7" s="4" t="s">
        <v>4</v>
      </c>
      <c r="B7" s="5">
        <v>4165</v>
      </c>
      <c r="C7" s="5">
        <v>2137</v>
      </c>
      <c r="D7" s="5">
        <v>24691</v>
      </c>
      <c r="E7" s="5">
        <v>4563</v>
      </c>
      <c r="F7" s="5">
        <v>21</v>
      </c>
      <c r="G7" s="5">
        <v>0</v>
      </c>
      <c r="H7" s="5">
        <v>2329</v>
      </c>
      <c r="I7" s="5">
        <v>7158</v>
      </c>
      <c r="J7" s="5">
        <v>4241</v>
      </c>
      <c r="K7" s="12">
        <f t="shared" si="0"/>
        <v>49305</v>
      </c>
      <c r="L7" s="23">
        <v>65</v>
      </c>
      <c r="M7" s="25">
        <f t="shared" si="1"/>
        <v>1.9184615384615384</v>
      </c>
    </row>
    <row r="8" spans="1:13" ht="12.75">
      <c r="A8" s="4" t="s">
        <v>5</v>
      </c>
      <c r="B8" s="5">
        <v>4966</v>
      </c>
      <c r="C8" s="5">
        <v>2387</v>
      </c>
      <c r="D8" s="5">
        <v>29287</v>
      </c>
      <c r="E8" s="5">
        <v>5564</v>
      </c>
      <c r="F8" s="5">
        <v>14</v>
      </c>
      <c r="G8" s="5">
        <v>0</v>
      </c>
      <c r="H8" s="5">
        <v>2927</v>
      </c>
      <c r="I8" s="5">
        <v>8063</v>
      </c>
      <c r="J8" s="5">
        <v>4782</v>
      </c>
      <c r="K8" s="12">
        <f t="shared" si="0"/>
        <v>57990</v>
      </c>
      <c r="L8" s="23">
        <v>67.8</v>
      </c>
      <c r="M8" s="25">
        <f t="shared" si="1"/>
        <v>1.8392330383480826</v>
      </c>
    </row>
    <row r="9" spans="1:13" ht="12.75">
      <c r="A9" s="4" t="s">
        <v>6</v>
      </c>
      <c r="B9" s="5">
        <v>5728</v>
      </c>
      <c r="C9" s="5">
        <v>3087</v>
      </c>
      <c r="D9" s="5">
        <v>32713</v>
      </c>
      <c r="E9" s="5">
        <v>6111</v>
      </c>
      <c r="F9" s="5">
        <v>22</v>
      </c>
      <c r="G9" s="5">
        <v>0</v>
      </c>
      <c r="H9" s="5">
        <v>3282</v>
      </c>
      <c r="I9" s="5">
        <v>8305</v>
      </c>
      <c r="J9" s="5">
        <v>6030</v>
      </c>
      <c r="K9" s="12">
        <f t="shared" si="0"/>
        <v>65278</v>
      </c>
      <c r="L9" s="23">
        <v>73.5</v>
      </c>
      <c r="M9" s="25">
        <f t="shared" si="1"/>
        <v>1.6965986394557824</v>
      </c>
    </row>
    <row r="10" spans="1:13" ht="12.75">
      <c r="A10" s="4" t="s">
        <v>7</v>
      </c>
      <c r="B10" s="5">
        <v>6348</v>
      </c>
      <c r="C10" s="5">
        <v>5217</v>
      </c>
      <c r="D10" s="5">
        <v>38061</v>
      </c>
      <c r="E10" s="5">
        <v>6714</v>
      </c>
      <c r="F10" s="5">
        <v>13</v>
      </c>
      <c r="G10" s="5">
        <v>535</v>
      </c>
      <c r="H10" s="5">
        <v>3237</v>
      </c>
      <c r="I10" s="5">
        <v>6756</v>
      </c>
      <c r="J10" s="5">
        <v>6672</v>
      </c>
      <c r="K10" s="12">
        <f t="shared" si="0"/>
        <v>73553</v>
      </c>
      <c r="L10" s="23">
        <v>80.4</v>
      </c>
      <c r="M10" s="25">
        <f t="shared" si="1"/>
        <v>1.550995024875622</v>
      </c>
    </row>
    <row r="11" spans="1:13" ht="12.75">
      <c r="A11" s="4" t="s">
        <v>8</v>
      </c>
      <c r="B11" s="5">
        <v>7547</v>
      </c>
      <c r="C11" s="5">
        <v>5426</v>
      </c>
      <c r="D11" s="5">
        <v>41875</v>
      </c>
      <c r="E11" s="5">
        <v>8801</v>
      </c>
      <c r="F11" s="5">
        <v>11</v>
      </c>
      <c r="G11" s="5">
        <v>881</v>
      </c>
      <c r="H11" s="5">
        <v>3632</v>
      </c>
      <c r="I11" s="5">
        <v>7292</v>
      </c>
      <c r="J11" s="5">
        <v>6093</v>
      </c>
      <c r="K11" s="12">
        <f t="shared" si="0"/>
        <v>81558</v>
      </c>
      <c r="L11" s="23">
        <v>86.3</v>
      </c>
      <c r="M11" s="25">
        <f t="shared" si="1"/>
        <v>1.4449594438006954</v>
      </c>
    </row>
    <row r="12" spans="1:13" ht="12.75">
      <c r="A12" s="4" t="s">
        <v>9</v>
      </c>
      <c r="B12" s="5">
        <v>9402</v>
      </c>
      <c r="C12" s="5">
        <v>5828</v>
      </c>
      <c r="D12" s="5">
        <v>47548</v>
      </c>
      <c r="E12" s="5">
        <v>10265</v>
      </c>
      <c r="F12" s="5">
        <v>7</v>
      </c>
      <c r="G12" s="5">
        <v>990</v>
      </c>
      <c r="H12" s="5">
        <v>3752</v>
      </c>
      <c r="I12" s="5">
        <v>6105</v>
      </c>
      <c r="J12" s="5">
        <v>4899</v>
      </c>
      <c r="K12" s="12">
        <f t="shared" si="0"/>
        <v>88796</v>
      </c>
      <c r="L12" s="23">
        <v>92.6</v>
      </c>
      <c r="M12" s="25">
        <f t="shared" si="1"/>
        <v>1.3466522678185746</v>
      </c>
    </row>
    <row r="13" spans="1:13" ht="12.75">
      <c r="A13" s="6" t="s">
        <v>10</v>
      </c>
      <c r="B13" s="7">
        <v>10132</v>
      </c>
      <c r="C13" s="7">
        <v>6416</v>
      </c>
      <c r="D13" s="7">
        <v>50065</v>
      </c>
      <c r="E13" s="7">
        <v>12926</v>
      </c>
      <c r="F13" s="7">
        <v>376</v>
      </c>
      <c r="G13" s="7">
        <v>1168</v>
      </c>
      <c r="H13" s="7">
        <v>3954</v>
      </c>
      <c r="I13" s="5">
        <v>6306</v>
      </c>
      <c r="J13" s="7">
        <v>4651</v>
      </c>
      <c r="K13" s="12">
        <f t="shared" si="0"/>
        <v>95994</v>
      </c>
      <c r="L13" s="24">
        <v>100</v>
      </c>
      <c r="M13" s="25">
        <f t="shared" si="1"/>
        <v>1.247</v>
      </c>
    </row>
    <row r="14" spans="1:13" ht="12.75">
      <c r="A14" s="4" t="s">
        <v>11</v>
      </c>
      <c r="B14" s="5">
        <v>9365</v>
      </c>
      <c r="C14" s="5">
        <v>6642</v>
      </c>
      <c r="D14" s="5">
        <v>50263</v>
      </c>
      <c r="E14" s="5">
        <v>14116</v>
      </c>
      <c r="F14" s="5">
        <v>1053</v>
      </c>
      <c r="G14" s="5">
        <v>1262</v>
      </c>
      <c r="H14" s="5">
        <v>3319</v>
      </c>
      <c r="I14" s="5">
        <v>7205</v>
      </c>
      <c r="J14" s="5">
        <v>4867</v>
      </c>
      <c r="K14" s="12">
        <f t="shared" si="0"/>
        <v>98092</v>
      </c>
      <c r="L14" s="23">
        <v>105.3</v>
      </c>
      <c r="M14" s="25">
        <f t="shared" si="1"/>
        <v>1.184235517568851</v>
      </c>
    </row>
    <row r="15" spans="1:13" ht="12.75">
      <c r="A15" s="4" t="s">
        <v>12</v>
      </c>
      <c r="B15" s="5">
        <v>9113</v>
      </c>
      <c r="C15" s="5">
        <v>7093</v>
      </c>
      <c r="D15" s="5">
        <v>46685</v>
      </c>
      <c r="E15" s="5">
        <v>13419</v>
      </c>
      <c r="F15" s="5">
        <v>1139</v>
      </c>
      <c r="G15" s="5">
        <v>1327</v>
      </c>
      <c r="H15" s="5">
        <v>3299</v>
      </c>
      <c r="I15" s="5">
        <v>5895</v>
      </c>
      <c r="J15" s="5">
        <v>5539</v>
      </c>
      <c r="K15" s="12">
        <f t="shared" si="0"/>
        <v>93509</v>
      </c>
      <c r="L15" s="23">
        <v>107.3</v>
      </c>
      <c r="M15" s="25">
        <f t="shared" si="1"/>
        <v>1.1621621621621623</v>
      </c>
    </row>
    <row r="16" spans="1:13" ht="12.75">
      <c r="A16" s="4" t="s">
        <v>13</v>
      </c>
      <c r="B16" s="5">
        <v>9252</v>
      </c>
      <c r="C16" s="5">
        <v>7200</v>
      </c>
      <c r="D16" s="5">
        <v>47511</v>
      </c>
      <c r="E16" s="5">
        <v>13071</v>
      </c>
      <c r="F16" s="5">
        <v>1522</v>
      </c>
      <c r="G16" s="5">
        <v>1344</v>
      </c>
      <c r="H16" s="5">
        <v>3311</v>
      </c>
      <c r="I16" s="5">
        <v>6223</v>
      </c>
      <c r="J16" s="5">
        <v>5627</v>
      </c>
      <c r="K16" s="12">
        <f t="shared" si="0"/>
        <v>95061</v>
      </c>
      <c r="L16" s="23">
        <v>108.4</v>
      </c>
      <c r="M16" s="25">
        <f t="shared" si="1"/>
        <v>1.150369003690037</v>
      </c>
    </row>
    <row r="17" spans="1:13" ht="12.75">
      <c r="A17" s="4" t="s">
        <v>14</v>
      </c>
      <c r="B17" s="5">
        <v>10414</v>
      </c>
      <c r="C17" s="5">
        <v>8499</v>
      </c>
      <c r="D17" s="5">
        <v>50575</v>
      </c>
      <c r="E17" s="5">
        <v>12700</v>
      </c>
      <c r="F17" s="5">
        <v>1191</v>
      </c>
      <c r="G17" s="5">
        <v>1417</v>
      </c>
      <c r="H17" s="5">
        <v>3226</v>
      </c>
      <c r="I17" s="5">
        <v>6002</v>
      </c>
      <c r="J17" s="5">
        <v>6722</v>
      </c>
      <c r="K17" s="12">
        <f t="shared" si="0"/>
        <v>100746</v>
      </c>
      <c r="L17" s="23">
        <v>110.4</v>
      </c>
      <c r="M17" s="25">
        <f t="shared" si="1"/>
        <v>1.1295289855072463</v>
      </c>
    </row>
    <row r="18" spans="1:17" ht="12.75">
      <c r="A18" s="4" t="s">
        <v>16</v>
      </c>
      <c r="B18" s="5">
        <v>11624</v>
      </c>
      <c r="C18" s="5">
        <v>9406</v>
      </c>
      <c r="D18" s="5">
        <v>54647</v>
      </c>
      <c r="E18" s="5">
        <v>15588</v>
      </c>
      <c r="F18" s="5">
        <v>1913</v>
      </c>
      <c r="G18" s="5">
        <v>2740</v>
      </c>
      <c r="H18" s="5">
        <v>3474</v>
      </c>
      <c r="I18" s="5">
        <v>6295</v>
      </c>
      <c r="J18" s="5">
        <v>4743</v>
      </c>
      <c r="K18" s="12">
        <f t="shared" si="0"/>
        <v>110430</v>
      </c>
      <c r="L18" s="23">
        <v>113.9</v>
      </c>
      <c r="M18" s="25">
        <f t="shared" si="1"/>
        <v>1.0948200175592624</v>
      </c>
      <c r="N18" s="1"/>
      <c r="O18" s="1"/>
      <c r="P18" s="1"/>
      <c r="Q18" s="1"/>
    </row>
    <row r="19" spans="1:17" ht="12.75">
      <c r="A19" s="4" t="s">
        <v>17</v>
      </c>
      <c r="B19" s="5">
        <v>12955</v>
      </c>
      <c r="C19" s="5">
        <v>10224</v>
      </c>
      <c r="D19" s="5">
        <v>60414</v>
      </c>
      <c r="E19" s="5">
        <v>18252</v>
      </c>
      <c r="F19" s="5">
        <v>1634</v>
      </c>
      <c r="G19" s="5">
        <v>3031</v>
      </c>
      <c r="H19" s="5">
        <v>3124</v>
      </c>
      <c r="I19" s="5">
        <v>6752</v>
      </c>
      <c r="J19" s="5">
        <v>5302</v>
      </c>
      <c r="K19" s="12">
        <f t="shared" si="0"/>
        <v>121688</v>
      </c>
      <c r="L19" s="23">
        <v>118.7</v>
      </c>
      <c r="M19" s="25">
        <f t="shared" si="1"/>
        <v>1.050547598989048</v>
      </c>
      <c r="N19" s="1"/>
      <c r="O19" s="1"/>
      <c r="P19" s="1"/>
      <c r="Q19" s="1"/>
    </row>
    <row r="20" spans="1:17" ht="12.75">
      <c r="A20" s="4" t="s">
        <v>18</v>
      </c>
      <c r="B20" s="5">
        <v>13308</v>
      </c>
      <c r="C20" s="5">
        <v>10543</v>
      </c>
      <c r="D20" s="5">
        <v>66453</v>
      </c>
      <c r="E20" s="5">
        <v>19173</v>
      </c>
      <c r="F20" s="5">
        <v>2595</v>
      </c>
      <c r="G20" s="5">
        <v>3163</v>
      </c>
      <c r="H20" s="5">
        <v>3289</v>
      </c>
      <c r="I20" s="5">
        <v>7291</v>
      </c>
      <c r="J20" s="5">
        <v>5216</v>
      </c>
      <c r="K20" s="12">
        <f t="shared" si="0"/>
        <v>131031</v>
      </c>
      <c r="L20" s="23">
        <v>120.3</v>
      </c>
      <c r="M20" s="25">
        <f t="shared" si="1"/>
        <v>1.0365752285951788</v>
      </c>
      <c r="N20" s="1"/>
      <c r="O20" s="1"/>
      <c r="P20" s="1"/>
      <c r="Q20" s="1"/>
    </row>
    <row r="21" spans="1:17" ht="12.75">
      <c r="A21" s="4" t="s">
        <v>19</v>
      </c>
      <c r="B21" s="5">
        <v>14085</v>
      </c>
      <c r="C21" s="5">
        <v>10895</v>
      </c>
      <c r="D21" s="5">
        <v>70822</v>
      </c>
      <c r="E21" s="5">
        <v>19406</v>
      </c>
      <c r="F21" s="5">
        <v>3093</v>
      </c>
      <c r="G21" s="5">
        <v>3168</v>
      </c>
      <c r="H21" s="5">
        <v>3637</v>
      </c>
      <c r="I21" s="5">
        <f>7111</f>
        <v>7111</v>
      </c>
      <c r="J21" s="5">
        <v>4749</v>
      </c>
      <c r="K21" s="12">
        <f t="shared" si="0"/>
        <v>136966</v>
      </c>
      <c r="L21" s="23">
        <v>121</v>
      </c>
      <c r="M21" s="25">
        <f t="shared" si="1"/>
        <v>1.0305785123966942</v>
      </c>
      <c r="N21" s="1"/>
      <c r="O21" s="1"/>
      <c r="P21" s="1"/>
      <c r="Q21" s="1"/>
    </row>
    <row r="22" spans="1:17" ht="12.75">
      <c r="A22" s="4" t="s">
        <v>20</v>
      </c>
      <c r="B22" s="5">
        <v>15080</v>
      </c>
      <c r="C22" s="5">
        <v>9521</v>
      </c>
      <c r="D22" s="5">
        <v>76220</v>
      </c>
      <c r="E22" s="5">
        <v>21060</v>
      </c>
      <c r="F22" s="5">
        <v>3770</v>
      </c>
      <c r="G22" s="5">
        <v>3230</v>
      </c>
      <c r="H22" s="5">
        <v>3640</v>
      </c>
      <c r="I22" s="5">
        <v>6681</v>
      </c>
      <c r="J22" s="5">
        <v>12462</v>
      </c>
      <c r="K22" s="12">
        <f t="shared" si="0"/>
        <v>151664</v>
      </c>
      <c r="L22" s="23">
        <v>121.8</v>
      </c>
      <c r="M22" s="25">
        <f t="shared" si="1"/>
        <v>1.023809523809524</v>
      </c>
      <c r="N22" s="1"/>
      <c r="O22" s="1"/>
      <c r="P22" s="1"/>
      <c r="Q22" s="1"/>
    </row>
    <row r="23" spans="1:17" ht="12.75">
      <c r="A23" s="4" t="s">
        <v>30</v>
      </c>
      <c r="B23" s="5">
        <v>15450</v>
      </c>
      <c r="C23" s="5">
        <v>9635</v>
      </c>
      <c r="D23" s="5">
        <v>79980</v>
      </c>
      <c r="E23" s="5">
        <v>22040</v>
      </c>
      <c r="F23" s="5">
        <v>3940</v>
      </c>
      <c r="G23" s="5">
        <v>3280</v>
      </c>
      <c r="H23" s="5">
        <v>3640</v>
      </c>
      <c r="I23" s="5">
        <v>7446</v>
      </c>
      <c r="J23" s="5">
        <v>15226</v>
      </c>
      <c r="K23" s="12">
        <f t="shared" si="0"/>
        <v>160637</v>
      </c>
      <c r="L23" s="23">
        <v>124.7</v>
      </c>
      <c r="M23" s="25">
        <f t="shared" si="1"/>
        <v>1</v>
      </c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 thickBot="1">
      <c r="A25" s="1"/>
      <c r="B25" s="2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9" thickBot="1">
      <c r="A26" s="1"/>
      <c r="B26" s="3" t="s">
        <v>35</v>
      </c>
      <c r="C26" s="3" t="s">
        <v>34</v>
      </c>
      <c r="D26" s="3" t="s">
        <v>21</v>
      </c>
      <c r="E26" s="3" t="s">
        <v>22</v>
      </c>
      <c r="F26" s="3" t="s">
        <v>26</v>
      </c>
      <c r="G26" s="3" t="s">
        <v>27</v>
      </c>
      <c r="H26" s="3" t="s">
        <v>23</v>
      </c>
      <c r="I26" s="3" t="s">
        <v>24</v>
      </c>
      <c r="J26" s="3" t="s">
        <v>25</v>
      </c>
      <c r="K26" s="13" t="s">
        <v>28</v>
      </c>
      <c r="L26" s="26" t="s">
        <v>0</v>
      </c>
      <c r="M26" s="1"/>
      <c r="N26" s="1"/>
      <c r="O26" s="1"/>
      <c r="P26" s="1"/>
      <c r="Q26" s="1"/>
    </row>
    <row r="27" spans="1:17" ht="12.75">
      <c r="A27" s="4" t="s">
        <v>1</v>
      </c>
      <c r="B27" s="5">
        <f>B4*$M4</f>
        <v>5295.341414141414</v>
      </c>
      <c r="C27" s="5">
        <f aca="true" t="shared" si="2" ref="C27:J27">C4*$M4</f>
        <v>2330.252525252525</v>
      </c>
      <c r="D27" s="5">
        <f t="shared" si="2"/>
        <v>44166.472727272725</v>
      </c>
      <c r="E27" s="5">
        <f t="shared" si="2"/>
        <v>11827.60606060606</v>
      </c>
      <c r="F27" s="5">
        <f t="shared" si="2"/>
        <v>27.711111111111112</v>
      </c>
      <c r="G27" s="5">
        <f t="shared" si="2"/>
        <v>0</v>
      </c>
      <c r="H27" s="5">
        <f t="shared" si="2"/>
        <v>4753.715151515152</v>
      </c>
      <c r="I27" s="5">
        <f t="shared" si="2"/>
        <v>14150.30101010101</v>
      </c>
      <c r="J27" s="5">
        <f t="shared" si="2"/>
        <v>6368.517171717172</v>
      </c>
      <c r="K27" s="12">
        <f>SUM(B27:J27)</f>
        <v>88919.91717171718</v>
      </c>
      <c r="L27" s="27">
        <v>14923</v>
      </c>
      <c r="M27" s="1"/>
      <c r="N27" s="1"/>
      <c r="O27" s="1"/>
      <c r="P27" s="1"/>
      <c r="Q27" s="1"/>
    </row>
    <row r="28" spans="1:17" ht="12.75">
      <c r="A28" s="4" t="s">
        <v>2</v>
      </c>
      <c r="B28" s="5">
        <f>B5*$M5</f>
        <v>6518.201465201465</v>
      </c>
      <c r="C28" s="5">
        <f>C5*$M5</f>
        <v>2215.3663003663</v>
      </c>
      <c r="D28" s="5">
        <f>D5*$M5</f>
        <v>48427.45054945055</v>
      </c>
      <c r="E28" s="5">
        <f>E5*$M5</f>
        <v>11540.459706959706</v>
      </c>
      <c r="F28" s="5">
        <f>F5*$M5</f>
        <v>45.67765567765568</v>
      </c>
      <c r="G28" s="5">
        <f>G5*$M5</f>
        <v>0</v>
      </c>
      <c r="H28" s="5">
        <f>H5*$M5</f>
        <v>4704.798534798535</v>
      </c>
      <c r="I28" s="5">
        <f>I5*$M5</f>
        <v>13468.056776556776</v>
      </c>
      <c r="J28" s="5">
        <f>J5*$M5</f>
        <v>6739.7380952380945</v>
      </c>
      <c r="K28" s="12">
        <f aca="true" t="shared" si="3" ref="K28:K45">SUM(B28:J28)</f>
        <v>93659.7490842491</v>
      </c>
      <c r="L28" s="27">
        <v>15184</v>
      </c>
      <c r="M28" s="1"/>
      <c r="N28" s="1"/>
      <c r="O28" s="1"/>
      <c r="P28" s="1"/>
      <c r="Q28" s="1"/>
    </row>
    <row r="29" spans="1:17" ht="12.75">
      <c r="A29" s="4" t="s">
        <v>3</v>
      </c>
      <c r="B29" s="5">
        <f>B6*$M6</f>
        <v>7157.944078947369</v>
      </c>
      <c r="C29" s="5">
        <f>C6*$M6</f>
        <v>2797.546052631579</v>
      </c>
      <c r="D29" s="5">
        <f>D6*$M6</f>
        <v>47053.74013157895</v>
      </c>
      <c r="E29" s="5">
        <f>E6*$M6</f>
        <v>9904.215460526317</v>
      </c>
      <c r="F29" s="5">
        <f>F6*$M6</f>
        <v>51.27467105263158</v>
      </c>
      <c r="G29" s="5">
        <f>G6*$M6</f>
        <v>0</v>
      </c>
      <c r="H29" s="5">
        <f>H6*$M6</f>
        <v>4175.809210526316</v>
      </c>
      <c r="I29" s="5">
        <f>I6*$M6</f>
        <v>13440.11677631579</v>
      </c>
      <c r="J29" s="5">
        <f>J6*$M6</f>
        <v>7471.745065789474</v>
      </c>
      <c r="K29" s="12">
        <f t="shared" si="3"/>
        <v>92052.39144736843</v>
      </c>
      <c r="L29" s="27">
        <v>15394</v>
      </c>
      <c r="M29" s="1"/>
      <c r="N29" s="1"/>
      <c r="O29" s="1"/>
      <c r="P29" s="1"/>
      <c r="Q29" s="1"/>
    </row>
    <row r="30" spans="1:17" ht="12.75">
      <c r="A30" s="4" t="s">
        <v>4</v>
      </c>
      <c r="B30" s="5">
        <f>B7*$M7</f>
        <v>7990.392307692307</v>
      </c>
      <c r="C30" s="5">
        <f>C7*$M7</f>
        <v>4099.752307692308</v>
      </c>
      <c r="D30" s="5">
        <f>D7*$M7</f>
        <v>47368.733846153846</v>
      </c>
      <c r="E30" s="5">
        <f>E7*$M7</f>
        <v>8753.94</v>
      </c>
      <c r="F30" s="5">
        <f>F7*$M7</f>
        <v>40.28769230769231</v>
      </c>
      <c r="G30" s="5">
        <f>G7*$M7</f>
        <v>0</v>
      </c>
      <c r="H30" s="5">
        <f>H7*$M7</f>
        <v>4468.096923076923</v>
      </c>
      <c r="I30" s="5">
        <f>I7*$M7</f>
        <v>13732.347692307692</v>
      </c>
      <c r="J30" s="5">
        <f>J7*$M7</f>
        <v>8136.195384615385</v>
      </c>
      <c r="K30" s="12">
        <f t="shared" si="3"/>
        <v>94589.74615384618</v>
      </c>
      <c r="L30" s="27">
        <v>15579</v>
      </c>
      <c r="M30" s="1"/>
      <c r="N30" s="1"/>
      <c r="O30" s="1"/>
      <c r="P30" s="1"/>
      <c r="Q30" s="1"/>
    </row>
    <row r="31" spans="1:17" ht="12.75">
      <c r="A31" s="4" t="s">
        <v>5</v>
      </c>
      <c r="B31" s="5">
        <f>B8*$M8</f>
        <v>9133.631268436578</v>
      </c>
      <c r="C31" s="5">
        <f>C8*$M8</f>
        <v>4390.249262536873</v>
      </c>
      <c r="D31" s="5">
        <f>D8*$M8</f>
        <v>53865.61799410029</v>
      </c>
      <c r="E31" s="5">
        <f>E8*$M8</f>
        <v>10233.492625368732</v>
      </c>
      <c r="F31" s="5">
        <f>F8*$M8</f>
        <v>25.749262536873157</v>
      </c>
      <c r="G31" s="5">
        <f>G8*$M8</f>
        <v>0</v>
      </c>
      <c r="H31" s="5">
        <f>H8*$M8</f>
        <v>5383.435103244838</v>
      </c>
      <c r="I31" s="5">
        <f>I8*$M8</f>
        <v>14829.73598820059</v>
      </c>
      <c r="J31" s="5">
        <f>J8*$M8</f>
        <v>8795.212389380531</v>
      </c>
      <c r="K31" s="12">
        <f t="shared" si="3"/>
        <v>106657.1238938053</v>
      </c>
      <c r="L31" s="27">
        <v>15788</v>
      </c>
      <c r="M31" s="1"/>
      <c r="N31" s="1"/>
      <c r="O31" s="1"/>
      <c r="P31" s="1"/>
      <c r="Q31" s="1"/>
    </row>
    <row r="32" spans="1:17" ht="12.75">
      <c r="A32" s="4" t="s">
        <v>6</v>
      </c>
      <c r="B32" s="5">
        <f>B9*$M9</f>
        <v>9718.117006802722</v>
      </c>
      <c r="C32" s="5">
        <f>C9*$M9</f>
        <v>5237.400000000001</v>
      </c>
      <c r="D32" s="5">
        <f>D9*$M9</f>
        <v>55500.83129251701</v>
      </c>
      <c r="E32" s="5">
        <f>E9*$M9</f>
        <v>10367.914285714287</v>
      </c>
      <c r="F32" s="5">
        <f>F9*$M9</f>
        <v>37.32517006802721</v>
      </c>
      <c r="G32" s="5">
        <f>G9*$M9</f>
        <v>0</v>
      </c>
      <c r="H32" s="5">
        <f>H9*$M9</f>
        <v>5568.236734693878</v>
      </c>
      <c r="I32" s="5">
        <f>I9*$M9</f>
        <v>14090.251700680272</v>
      </c>
      <c r="J32" s="5">
        <f>J9*$M9</f>
        <v>10230.489795918367</v>
      </c>
      <c r="K32" s="12">
        <f t="shared" si="3"/>
        <v>110750.56598639458</v>
      </c>
      <c r="L32" s="27">
        <v>16018</v>
      </c>
      <c r="M32" s="1"/>
      <c r="N32" s="1"/>
      <c r="O32" s="1"/>
      <c r="P32" s="1"/>
      <c r="Q32" s="1"/>
    </row>
    <row r="33" spans="1:17" ht="12.75">
      <c r="A33" s="4" t="s">
        <v>7</v>
      </c>
      <c r="B33" s="5">
        <f>B10*$M10</f>
        <v>9845.716417910447</v>
      </c>
      <c r="C33" s="5">
        <f>C10*$M10</f>
        <v>8091.54104477612</v>
      </c>
      <c r="D33" s="5">
        <f>D10*$M10</f>
        <v>59032.42164179104</v>
      </c>
      <c r="E33" s="5">
        <f>E10*$M10</f>
        <v>10413.380597014926</v>
      </c>
      <c r="F33" s="5">
        <f>F10*$M10</f>
        <v>20.162935323383085</v>
      </c>
      <c r="G33" s="5">
        <f>G10*$M10</f>
        <v>829.7823383084577</v>
      </c>
      <c r="H33" s="5">
        <f>H10*$M10</f>
        <v>5020.570895522388</v>
      </c>
      <c r="I33" s="5">
        <f>I10*$M10</f>
        <v>10478.522388059702</v>
      </c>
      <c r="J33" s="5">
        <f>J10*$M10</f>
        <v>10348.23880597015</v>
      </c>
      <c r="K33" s="12">
        <f t="shared" si="3"/>
        <v>114080.33706467661</v>
      </c>
      <c r="L33" s="27">
        <v>16264</v>
      </c>
      <c r="M33" s="1"/>
      <c r="N33" s="1"/>
      <c r="O33" s="1"/>
      <c r="P33" s="1"/>
      <c r="Q33" s="1"/>
    </row>
    <row r="34" spans="1:17" ht="12.75">
      <c r="A34" s="4" t="s">
        <v>8</v>
      </c>
      <c r="B34" s="5">
        <f>B11*$M11</f>
        <v>10905.108922363848</v>
      </c>
      <c r="C34" s="5">
        <f>C11*$M11</f>
        <v>7840.349942062573</v>
      </c>
      <c r="D34" s="5">
        <f>D11*$M11</f>
        <v>60507.67670915412</v>
      </c>
      <c r="E34" s="5">
        <f>E11*$M11</f>
        <v>12717.08806488992</v>
      </c>
      <c r="F34" s="5">
        <f>F11*$M11</f>
        <v>15.89455388180765</v>
      </c>
      <c r="G34" s="5">
        <f>G11*$M11</f>
        <v>1273.0092699884126</v>
      </c>
      <c r="H34" s="5">
        <f>H11*$M11</f>
        <v>5248.092699884126</v>
      </c>
      <c r="I34" s="5">
        <f>I11*$M11</f>
        <v>10536.64426419467</v>
      </c>
      <c r="J34" s="5">
        <f>J11*$M11</f>
        <v>8804.137891077637</v>
      </c>
      <c r="K34" s="12">
        <f t="shared" si="3"/>
        <v>117848.00231749713</v>
      </c>
      <c r="L34" s="27">
        <v>16532</v>
      </c>
      <c r="M34" s="1"/>
      <c r="N34" s="1"/>
      <c r="O34" s="1"/>
      <c r="P34" s="1"/>
      <c r="Q34" s="1"/>
    </row>
    <row r="35" spans="1:17" ht="12.75">
      <c r="A35" s="4" t="s">
        <v>9</v>
      </c>
      <c r="B35" s="5">
        <f>B12*$M12</f>
        <v>12661.224622030239</v>
      </c>
      <c r="C35" s="5">
        <f>C12*$M12</f>
        <v>7848.289416846653</v>
      </c>
      <c r="D35" s="5">
        <f>D12*$M12</f>
        <v>64030.62203023759</v>
      </c>
      <c r="E35" s="5">
        <f>E12*$M12</f>
        <v>13823.38552915767</v>
      </c>
      <c r="F35" s="5">
        <f>F12*$M12</f>
        <v>9.426565874730022</v>
      </c>
      <c r="G35" s="5">
        <f>G12*$M12</f>
        <v>1333.185745140389</v>
      </c>
      <c r="H35" s="5">
        <f>H12*$M12</f>
        <v>5052.639308855292</v>
      </c>
      <c r="I35" s="5">
        <f>I12*$M12</f>
        <v>8221.312095032397</v>
      </c>
      <c r="J35" s="5">
        <f>J12*$M12</f>
        <v>6597.249460043197</v>
      </c>
      <c r="K35" s="12">
        <f t="shared" si="3"/>
        <v>119577.33477321814</v>
      </c>
      <c r="L35" s="27">
        <v>16814</v>
      </c>
      <c r="M35" s="1"/>
      <c r="N35" s="1"/>
      <c r="O35" s="1"/>
      <c r="P35" s="1"/>
      <c r="Q35" s="1"/>
    </row>
    <row r="36" spans="1:17" ht="12.75">
      <c r="A36" s="6" t="s">
        <v>10</v>
      </c>
      <c r="B36" s="5">
        <f>B13*$M13</f>
        <v>12634.604000000001</v>
      </c>
      <c r="C36" s="5">
        <f>C13*$M13</f>
        <v>8000.752</v>
      </c>
      <c r="D36" s="5">
        <f>D13*$M13</f>
        <v>62431.05500000001</v>
      </c>
      <c r="E36" s="5">
        <f>E13*$M13</f>
        <v>16118.722000000002</v>
      </c>
      <c r="F36" s="5">
        <f>F13*$M13</f>
        <v>468.872</v>
      </c>
      <c r="G36" s="5">
        <f>G13*$M13</f>
        <v>1456.496</v>
      </c>
      <c r="H36" s="5">
        <f>H13*$M13</f>
        <v>4930.638000000001</v>
      </c>
      <c r="I36" s="5">
        <f>I13*$M13</f>
        <v>7863.582</v>
      </c>
      <c r="J36" s="5">
        <f>J13*$M13</f>
        <v>5799.7970000000005</v>
      </c>
      <c r="K36" s="12">
        <f t="shared" si="3"/>
        <v>119704.51800000001</v>
      </c>
      <c r="L36" s="28">
        <v>17065</v>
      </c>
      <c r="M36" s="1"/>
      <c r="N36" s="1"/>
      <c r="O36" s="1"/>
      <c r="P36" s="1"/>
      <c r="Q36" s="1"/>
    </row>
    <row r="37" spans="1:17" ht="12.75">
      <c r="A37" s="4" t="s">
        <v>11</v>
      </c>
      <c r="B37" s="5">
        <f>B14*$M14</f>
        <v>11090.36562203229</v>
      </c>
      <c r="C37" s="5">
        <f>C14*$M14</f>
        <v>7865.6923076923085</v>
      </c>
      <c r="D37" s="5">
        <f>D14*$M14</f>
        <v>59523.22981956316</v>
      </c>
      <c r="E37" s="5">
        <f>E14*$M14</f>
        <v>16716.668566001903</v>
      </c>
      <c r="F37" s="5">
        <f>F14*$M14</f>
        <v>1247.0000000000002</v>
      </c>
      <c r="G37" s="5">
        <f>G14*$M14</f>
        <v>1494.50522317189</v>
      </c>
      <c r="H37" s="5">
        <f>H14*$M14</f>
        <v>3930.4776828110166</v>
      </c>
      <c r="I37" s="5">
        <f>I14*$M14</f>
        <v>8532.416904083571</v>
      </c>
      <c r="J37" s="5">
        <f>J14*$M14</f>
        <v>5763.674264007598</v>
      </c>
      <c r="K37" s="12">
        <f t="shared" si="3"/>
        <v>116164.03038936373</v>
      </c>
      <c r="L37" s="27">
        <v>17284</v>
      </c>
      <c r="M37" s="1"/>
      <c r="N37" s="1"/>
      <c r="O37" s="1"/>
      <c r="P37" s="1"/>
      <c r="Q37" s="1"/>
    </row>
    <row r="38" spans="1:17" ht="12.75">
      <c r="A38" s="4" t="s">
        <v>12</v>
      </c>
      <c r="B38" s="5">
        <f>B15*$M15</f>
        <v>10590.783783783785</v>
      </c>
      <c r="C38" s="5">
        <f>C15*$M15</f>
        <v>8243.216216216217</v>
      </c>
      <c r="D38" s="5">
        <f>D15*$M15</f>
        <v>54255.54054054055</v>
      </c>
      <c r="E38" s="5">
        <f>E15*$M15</f>
        <v>15595.054054054055</v>
      </c>
      <c r="F38" s="5">
        <f>F15*$M15</f>
        <v>1323.702702702703</v>
      </c>
      <c r="G38" s="5">
        <f>G15*$M15</f>
        <v>1542.1891891891894</v>
      </c>
      <c r="H38" s="5">
        <f>H15*$M15</f>
        <v>3833.9729729729734</v>
      </c>
      <c r="I38" s="5">
        <f>I15*$M15</f>
        <v>6850.945945945947</v>
      </c>
      <c r="J38" s="5">
        <f>J15*$M15</f>
        <v>6437.216216216217</v>
      </c>
      <c r="K38" s="12">
        <f t="shared" si="3"/>
        <v>108672.62162162163</v>
      </c>
      <c r="L38" s="27">
        <v>17494</v>
      </c>
      <c r="M38" s="1"/>
      <c r="N38" s="1"/>
      <c r="O38" s="1"/>
      <c r="P38" s="1"/>
      <c r="Q38" s="1"/>
    </row>
    <row r="39" spans="1:12" ht="12.75">
      <c r="A39" s="4" t="s">
        <v>13</v>
      </c>
      <c r="B39" s="5">
        <f>B16*$M16</f>
        <v>10643.214022140222</v>
      </c>
      <c r="C39" s="5">
        <f>C16*$M16</f>
        <v>8282.656826568265</v>
      </c>
      <c r="D39" s="5">
        <f>D16*$M16</f>
        <v>54655.181734317346</v>
      </c>
      <c r="E39" s="5">
        <f>E16*$M16</f>
        <v>15036.473247232472</v>
      </c>
      <c r="F39" s="5">
        <f>F16*$M16</f>
        <v>1750.861623616236</v>
      </c>
      <c r="G39" s="5">
        <f>G16*$M16</f>
        <v>1546.0959409594095</v>
      </c>
      <c r="H39" s="5">
        <f>H16*$M16</f>
        <v>3808.871771217712</v>
      </c>
      <c r="I39" s="5">
        <f>I16*$M16</f>
        <v>7158.7463099630995</v>
      </c>
      <c r="J39" s="5">
        <f>J16*$M16</f>
        <v>6473.126383763838</v>
      </c>
      <c r="K39" s="12">
        <f t="shared" si="3"/>
        <v>109355.22785977859</v>
      </c>
      <c r="L39" s="27">
        <v>17677</v>
      </c>
    </row>
    <row r="40" spans="1:12" ht="12.75">
      <c r="A40" s="4" t="s">
        <v>14</v>
      </c>
      <c r="B40" s="5">
        <f>B17*$M17</f>
        <v>11762.914855072464</v>
      </c>
      <c r="C40" s="5">
        <f>C17*$M17</f>
        <v>9599.866847826086</v>
      </c>
      <c r="D40" s="5">
        <f>D17*$M17</f>
        <v>57125.928442028984</v>
      </c>
      <c r="E40" s="5">
        <f>E17*$M17</f>
        <v>14345.018115942028</v>
      </c>
      <c r="F40" s="5">
        <f>F17*$M17</f>
        <v>1345.2690217391305</v>
      </c>
      <c r="G40" s="5">
        <f>G17*$M17</f>
        <v>1600.542572463768</v>
      </c>
      <c r="H40" s="5">
        <f>H17*$M17</f>
        <v>3643.8605072463765</v>
      </c>
      <c r="I40" s="5">
        <f>I17*$M17</f>
        <v>6779.432971014493</v>
      </c>
      <c r="J40" s="5">
        <f>J17*$M17</f>
        <v>7592.69384057971</v>
      </c>
      <c r="K40" s="12">
        <f t="shared" si="3"/>
        <v>113795.52717391307</v>
      </c>
      <c r="L40" s="27">
        <v>17854</v>
      </c>
    </row>
    <row r="41" spans="1:12" ht="12.75">
      <c r="A41" s="4" t="s">
        <v>16</v>
      </c>
      <c r="B41" s="5">
        <f>B18*$M18</f>
        <v>12726.187884108866</v>
      </c>
      <c r="C41" s="5">
        <f>C18*$M18</f>
        <v>10297.877085162421</v>
      </c>
      <c r="D41" s="5">
        <f>D18*$M18</f>
        <v>59828.629499561015</v>
      </c>
      <c r="E41" s="5">
        <f>E18*$M18</f>
        <v>17066.054433713784</v>
      </c>
      <c r="F41" s="5">
        <f>F18*$M18</f>
        <v>2094.390693590869</v>
      </c>
      <c r="G41" s="5">
        <f>G18*$M18</f>
        <v>2999.806848112379</v>
      </c>
      <c r="H41" s="5">
        <f>H18*$M18</f>
        <v>3803.4047410008775</v>
      </c>
      <c r="I41" s="5">
        <f>I18*$M18</f>
        <v>6891.892010535556</v>
      </c>
      <c r="J41" s="5">
        <f>J18*$M18</f>
        <v>5192.731343283582</v>
      </c>
      <c r="K41" s="12">
        <f t="shared" si="3"/>
        <v>120900.97453906934</v>
      </c>
      <c r="L41" s="27">
        <v>18072</v>
      </c>
    </row>
    <row r="42" spans="1:12" ht="12.75">
      <c r="A42" s="4" t="s">
        <v>17</v>
      </c>
      <c r="B42" s="5">
        <f>B19*$M19</f>
        <v>13609.844144903118</v>
      </c>
      <c r="C42" s="5">
        <f>C19*$M19</f>
        <v>10740.798652064028</v>
      </c>
      <c r="D42" s="5">
        <f>D19*$M19</f>
        <v>63467.78264532435</v>
      </c>
      <c r="E42" s="5">
        <f>E19*$M19</f>
        <v>19174.594776748105</v>
      </c>
      <c r="F42" s="5">
        <f>F19*$M19</f>
        <v>1716.5947767481046</v>
      </c>
      <c r="G42" s="5">
        <f>G19*$M19</f>
        <v>3184.2097725358044</v>
      </c>
      <c r="H42" s="5">
        <f>H19*$M19</f>
        <v>3281.910699241786</v>
      </c>
      <c r="I42" s="5">
        <f>I19*$M19</f>
        <v>7093.297388374052</v>
      </c>
      <c r="J42" s="5">
        <f>J19*$M19</f>
        <v>5570.003369839933</v>
      </c>
      <c r="K42" s="12">
        <f t="shared" si="3"/>
        <v>127839.03622577927</v>
      </c>
      <c r="L42" s="27">
        <v>18311</v>
      </c>
    </row>
    <row r="43" spans="1:12" ht="12.75">
      <c r="A43" s="4" t="s">
        <v>18</v>
      </c>
      <c r="B43" s="5">
        <f>B20*$M20</f>
        <v>13794.74314214464</v>
      </c>
      <c r="C43" s="5">
        <f>C20*$M20</f>
        <v>10928.612635078971</v>
      </c>
      <c r="D43" s="5">
        <f>D20*$M20</f>
        <v>68883.53366583542</v>
      </c>
      <c r="E43" s="5">
        <f>E20*$M20</f>
        <v>19874.256857855362</v>
      </c>
      <c r="F43" s="5">
        <f>F20*$M20</f>
        <v>2689.912718204489</v>
      </c>
      <c r="G43" s="5">
        <f>G20*$M20</f>
        <v>3278.687448046551</v>
      </c>
      <c r="H43" s="5">
        <f>H20*$M20</f>
        <v>3409.2959268495433</v>
      </c>
      <c r="I43" s="5">
        <f>I20*$M20</f>
        <v>7557.669991687449</v>
      </c>
      <c r="J43" s="5">
        <f>J20*$M20</f>
        <v>5406.776392352453</v>
      </c>
      <c r="K43" s="12">
        <f t="shared" si="3"/>
        <v>135823.4887780549</v>
      </c>
      <c r="L43" s="27">
        <v>18532</v>
      </c>
    </row>
    <row r="44" spans="1:12" ht="12.75">
      <c r="A44" s="4" t="s">
        <v>19</v>
      </c>
      <c r="B44" s="5">
        <f>B21*$M21</f>
        <v>14515.698347107438</v>
      </c>
      <c r="C44" s="5">
        <f>C21*$M21</f>
        <v>11228.152892561982</v>
      </c>
      <c r="D44" s="5">
        <f>D21*$M21</f>
        <v>72987.63140495868</v>
      </c>
      <c r="E44" s="5">
        <f>E21*$M21</f>
        <v>19999.406611570248</v>
      </c>
      <c r="F44" s="5">
        <f>F21*$M21</f>
        <v>3187.579338842975</v>
      </c>
      <c r="G44" s="5">
        <f>G21*$M21</f>
        <v>3264.8727272727274</v>
      </c>
      <c r="H44" s="5">
        <f>H21*$M21</f>
        <v>3748.2140495867766</v>
      </c>
      <c r="I44" s="5">
        <f>I21*$M21</f>
        <v>7328.443801652892</v>
      </c>
      <c r="J44" s="5">
        <f>J21*$M21</f>
        <v>4894.2173553719</v>
      </c>
      <c r="K44" s="12">
        <f t="shared" si="3"/>
        <v>141154.2165289256</v>
      </c>
      <c r="L44" s="27">
        <v>18751</v>
      </c>
    </row>
    <row r="45" spans="1:12" ht="12.75">
      <c r="A45" s="4" t="s">
        <v>20</v>
      </c>
      <c r="B45" s="5">
        <f aca="true" t="shared" si="4" ref="B45:J46">B22*$M22</f>
        <v>15439.047619047622</v>
      </c>
      <c r="C45" s="5">
        <f t="shared" si="4"/>
        <v>9747.690476190477</v>
      </c>
      <c r="D45" s="5">
        <f t="shared" si="4"/>
        <v>78034.76190476191</v>
      </c>
      <c r="E45" s="5">
        <f t="shared" si="4"/>
        <v>21561.428571428576</v>
      </c>
      <c r="F45" s="5">
        <f t="shared" si="4"/>
        <v>3859.7619047619055</v>
      </c>
      <c r="G45" s="5">
        <f t="shared" si="4"/>
        <v>3306.9047619047624</v>
      </c>
      <c r="H45" s="5">
        <f t="shared" si="4"/>
        <v>3726.666666666667</v>
      </c>
      <c r="I45" s="5">
        <f t="shared" si="4"/>
        <v>6840.071428571429</v>
      </c>
      <c r="J45" s="5">
        <f t="shared" si="4"/>
        <v>12758.714285714288</v>
      </c>
      <c r="K45" s="12">
        <f t="shared" si="3"/>
        <v>155275.0476190476</v>
      </c>
      <c r="L45" s="27">
        <v>18973</v>
      </c>
    </row>
    <row r="46" spans="1:12" ht="12.75">
      <c r="A46" s="16" t="s">
        <v>30</v>
      </c>
      <c r="B46" s="5">
        <f aca="true" t="shared" si="5" ref="B46:J46">B23*$M23</f>
        <v>15450</v>
      </c>
      <c r="C46" s="5">
        <f t="shared" si="5"/>
        <v>9635</v>
      </c>
      <c r="D46" s="5">
        <f t="shared" si="5"/>
        <v>79980</v>
      </c>
      <c r="E46" s="5">
        <f t="shared" si="5"/>
        <v>22040</v>
      </c>
      <c r="F46" s="5">
        <f t="shared" si="5"/>
        <v>3940</v>
      </c>
      <c r="G46" s="5">
        <f t="shared" si="5"/>
        <v>3280</v>
      </c>
      <c r="H46" s="5">
        <f t="shared" si="5"/>
        <v>3640</v>
      </c>
      <c r="I46" s="5">
        <f t="shared" si="5"/>
        <v>7446</v>
      </c>
      <c r="J46" s="5">
        <f t="shared" si="5"/>
        <v>15226</v>
      </c>
      <c r="K46" s="12">
        <f>SUM(B46:J46)</f>
        <v>160637</v>
      </c>
      <c r="L46" s="27">
        <v>19917</v>
      </c>
    </row>
    <row r="47" spans="1:12" ht="12.75">
      <c r="A47" s="16"/>
      <c r="L47" s="17"/>
    </row>
    <row r="48" spans="1:11" ht="13.5" thickBot="1">
      <c r="A48" s="1"/>
      <c r="B48" s="2" t="s">
        <v>32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39" thickBot="1">
      <c r="A49" s="1"/>
      <c r="B49" s="3" t="s">
        <v>35</v>
      </c>
      <c r="C49" s="3" t="s">
        <v>34</v>
      </c>
      <c r="D49" s="3" t="s">
        <v>21</v>
      </c>
      <c r="E49" s="3" t="s">
        <v>22</v>
      </c>
      <c r="F49" s="3" t="s">
        <v>26</v>
      </c>
      <c r="G49" s="3" t="s">
        <v>27</v>
      </c>
      <c r="H49" s="3" t="s">
        <v>23</v>
      </c>
      <c r="I49" s="3" t="s">
        <v>24</v>
      </c>
      <c r="J49" s="3" t="s">
        <v>25</v>
      </c>
      <c r="K49" s="13" t="s">
        <v>28</v>
      </c>
    </row>
    <row r="50" spans="1:11" ht="12.75">
      <c r="A50" s="4" t="s">
        <v>1</v>
      </c>
      <c r="B50" s="5">
        <f>1000*B27/$L27</f>
        <v>354.8442949903782</v>
      </c>
      <c r="C50" s="5">
        <f aca="true" t="shared" si="6" ref="C50:K50">1000*C27/$L27</f>
        <v>156.15174731974304</v>
      </c>
      <c r="D50" s="5">
        <f t="shared" si="6"/>
        <v>2959.624252983497</v>
      </c>
      <c r="E50" s="5">
        <f t="shared" si="6"/>
        <v>792.5756255850741</v>
      </c>
      <c r="F50" s="5">
        <f t="shared" si="6"/>
        <v>1.8569396978564037</v>
      </c>
      <c r="G50" s="5">
        <f t="shared" si="6"/>
        <v>0</v>
      </c>
      <c r="H50" s="5">
        <f t="shared" si="6"/>
        <v>318.5495645322758</v>
      </c>
      <c r="I50" s="5">
        <f t="shared" si="6"/>
        <v>948.2209348054017</v>
      </c>
      <c r="J50" s="5">
        <f t="shared" si="6"/>
        <v>426.75850510736257</v>
      </c>
      <c r="K50" s="12">
        <f t="shared" si="6"/>
        <v>5958.58186502159</v>
      </c>
    </row>
    <row r="51" spans="1:11" ht="12.75">
      <c r="A51" s="4" t="s">
        <v>2</v>
      </c>
      <c r="B51" s="5">
        <f aca="true" t="shared" si="7" ref="B51:K51">1000*B28/$L28</f>
        <v>429.2809184142166</v>
      </c>
      <c r="C51" s="5">
        <f t="shared" si="7"/>
        <v>145.9013633012579</v>
      </c>
      <c r="D51" s="5">
        <f t="shared" si="7"/>
        <v>3189.3737190101783</v>
      </c>
      <c r="E51" s="5">
        <f t="shared" si="7"/>
        <v>760.0408131559343</v>
      </c>
      <c r="F51" s="5">
        <f t="shared" si="7"/>
        <v>3.008275531984699</v>
      </c>
      <c r="G51" s="5">
        <f t="shared" si="7"/>
        <v>0</v>
      </c>
      <c r="H51" s="5">
        <f t="shared" si="7"/>
        <v>309.85237979442405</v>
      </c>
      <c r="I51" s="5">
        <f t="shared" si="7"/>
        <v>886.9900406056886</v>
      </c>
      <c r="J51" s="5">
        <f t="shared" si="7"/>
        <v>443.87105474434236</v>
      </c>
      <c r="K51" s="12">
        <f t="shared" si="7"/>
        <v>6168.318564558028</v>
      </c>
    </row>
    <row r="52" spans="1:11" ht="12.75">
      <c r="A52" s="4" t="s">
        <v>3</v>
      </c>
      <c r="B52" s="5">
        <f aca="true" t="shared" si="8" ref="B52:K52">1000*B29/$L29</f>
        <v>464.9827256689209</v>
      </c>
      <c r="C52" s="5">
        <f t="shared" si="8"/>
        <v>181.72963834166424</v>
      </c>
      <c r="D52" s="5">
        <f t="shared" si="8"/>
        <v>3056.6285651279036</v>
      </c>
      <c r="E52" s="5">
        <f t="shared" si="8"/>
        <v>643.3815421934726</v>
      </c>
      <c r="F52" s="5">
        <f t="shared" si="8"/>
        <v>3.330821817112614</v>
      </c>
      <c r="G52" s="5">
        <f t="shared" si="8"/>
        <v>0</v>
      </c>
      <c r="H52" s="5">
        <f t="shared" si="8"/>
        <v>271.26212878565127</v>
      </c>
      <c r="I52" s="5">
        <f t="shared" si="8"/>
        <v>873.0750147015584</v>
      </c>
      <c r="J52" s="5">
        <f t="shared" si="8"/>
        <v>485.36735518965014</v>
      </c>
      <c r="K52" s="12">
        <f t="shared" si="8"/>
        <v>5979.757791825934</v>
      </c>
    </row>
    <row r="53" spans="1:11" ht="12.75">
      <c r="A53" s="4" t="s">
        <v>4</v>
      </c>
      <c r="B53" s="5">
        <f aca="true" t="shared" si="9" ref="B53:K53">1000*B30/$L30</f>
        <v>512.895070780686</v>
      </c>
      <c r="C53" s="5">
        <f t="shared" si="9"/>
        <v>263.15888745698106</v>
      </c>
      <c r="D53" s="5">
        <f t="shared" si="9"/>
        <v>3040.55034637357</v>
      </c>
      <c r="E53" s="5">
        <f t="shared" si="9"/>
        <v>561.9064124783363</v>
      </c>
      <c r="F53" s="5">
        <f t="shared" si="9"/>
        <v>2.5860255669614425</v>
      </c>
      <c r="G53" s="5">
        <f t="shared" si="9"/>
        <v>0</v>
      </c>
      <c r="H53" s="5">
        <f t="shared" si="9"/>
        <v>286.80254978348563</v>
      </c>
      <c r="I53" s="5">
        <f t="shared" si="9"/>
        <v>881.4652861100001</v>
      </c>
      <c r="J53" s="5">
        <f t="shared" si="9"/>
        <v>522.2540204515941</v>
      </c>
      <c r="K53" s="12">
        <f t="shared" si="9"/>
        <v>6071.618599001616</v>
      </c>
    </row>
    <row r="54" spans="1:11" ht="12.75">
      <c r="A54" s="4" t="s">
        <v>5</v>
      </c>
      <c r="B54" s="5">
        <f aca="true" t="shared" si="10" ref="B54:K54">1000*B31/$L31</f>
        <v>578.5173086164542</v>
      </c>
      <c r="C54" s="5">
        <f t="shared" si="10"/>
        <v>278.0750736342078</v>
      </c>
      <c r="D54" s="5">
        <f t="shared" si="10"/>
        <v>3411.8075750000185</v>
      </c>
      <c r="E54" s="5">
        <f t="shared" si="10"/>
        <v>648.1816965650323</v>
      </c>
      <c r="F54" s="5">
        <f t="shared" si="10"/>
        <v>1.630938848294474</v>
      </c>
      <c r="G54" s="5">
        <f t="shared" si="10"/>
        <v>0</v>
      </c>
      <c r="H54" s="5">
        <f t="shared" si="10"/>
        <v>340.9827149255661</v>
      </c>
      <c r="I54" s="5">
        <f t="shared" si="10"/>
        <v>939.304280985596</v>
      </c>
      <c r="J54" s="5">
        <f t="shared" si="10"/>
        <v>557.0821123245839</v>
      </c>
      <c r="K54" s="12">
        <f t="shared" si="10"/>
        <v>6755.581700899753</v>
      </c>
    </row>
    <row r="55" spans="1:11" ht="12.75">
      <c r="A55" s="4" t="s">
        <v>6</v>
      </c>
      <c r="B55" s="5">
        <f aca="true" t="shared" si="11" ref="B55:K55">1000*B32/$L32</f>
        <v>606.6997756775329</v>
      </c>
      <c r="C55" s="5">
        <f t="shared" si="11"/>
        <v>326.9696591334749</v>
      </c>
      <c r="D55" s="5">
        <f t="shared" si="11"/>
        <v>3464.903938851106</v>
      </c>
      <c r="E55" s="5">
        <f t="shared" si="11"/>
        <v>647.2664680805524</v>
      </c>
      <c r="F55" s="5">
        <f t="shared" si="11"/>
        <v>2.3302016523927587</v>
      </c>
      <c r="G55" s="5">
        <f t="shared" si="11"/>
        <v>0</v>
      </c>
      <c r="H55" s="5">
        <f t="shared" si="11"/>
        <v>347.6237192342289</v>
      </c>
      <c r="I55" s="5">
        <f t="shared" si="11"/>
        <v>879.6511237782665</v>
      </c>
      <c r="J55" s="5">
        <f t="shared" si="11"/>
        <v>638.6870892694699</v>
      </c>
      <c r="K55" s="12">
        <f t="shared" si="11"/>
        <v>6914.131975677024</v>
      </c>
    </row>
    <row r="56" spans="1:11" ht="12.75">
      <c r="A56" s="4" t="s">
        <v>7</v>
      </c>
      <c r="B56" s="5">
        <f aca="true" t="shared" si="12" ref="B56:K56">1000*B33/$L33</f>
        <v>605.3686926900177</v>
      </c>
      <c r="C56" s="5">
        <f t="shared" si="12"/>
        <v>497.5123613364559</v>
      </c>
      <c r="D56" s="5">
        <f t="shared" si="12"/>
        <v>3629.6373365587215</v>
      </c>
      <c r="E56" s="5">
        <f t="shared" si="12"/>
        <v>640.2718025710112</v>
      </c>
      <c r="F56" s="5">
        <f t="shared" si="12"/>
        <v>1.2397279465926638</v>
      </c>
      <c r="G56" s="5">
        <f t="shared" si="12"/>
        <v>51.01957318669809</v>
      </c>
      <c r="H56" s="5">
        <f t="shared" si="12"/>
        <v>308.6922587015733</v>
      </c>
      <c r="I56" s="5">
        <f t="shared" si="12"/>
        <v>644.2770774753875</v>
      </c>
      <c r="J56" s="5">
        <f t="shared" si="12"/>
        <v>636.2665276666348</v>
      </c>
      <c r="K56" s="12">
        <f t="shared" si="12"/>
        <v>7014.285358133092</v>
      </c>
    </row>
    <row r="57" spans="1:11" ht="12.75">
      <c r="A57" s="4" t="s">
        <v>8</v>
      </c>
      <c r="B57" s="5">
        <f aca="true" t="shared" si="13" ref="B57:K57">1000*B34/$L34</f>
        <v>659.6363974330902</v>
      </c>
      <c r="C57" s="5">
        <f t="shared" si="13"/>
        <v>474.25296044414307</v>
      </c>
      <c r="D57" s="5">
        <f t="shared" si="13"/>
        <v>3660.0336746403414</v>
      </c>
      <c r="E57" s="5">
        <f t="shared" si="13"/>
        <v>769.240749146499</v>
      </c>
      <c r="F57" s="5">
        <f t="shared" si="13"/>
        <v>0.9614416816965672</v>
      </c>
      <c r="G57" s="5">
        <f t="shared" si="13"/>
        <v>77.00273832497051</v>
      </c>
      <c r="H57" s="5">
        <f t="shared" si="13"/>
        <v>317.4505625383575</v>
      </c>
      <c r="I57" s="5">
        <f t="shared" si="13"/>
        <v>637.348431175579</v>
      </c>
      <c r="J57" s="5">
        <f t="shared" si="13"/>
        <v>532.551287870653</v>
      </c>
      <c r="K57" s="12">
        <f t="shared" si="13"/>
        <v>7128.478243255331</v>
      </c>
    </row>
    <row r="58" spans="1:11" ht="12.75">
      <c r="A58" s="4" t="s">
        <v>9</v>
      </c>
      <c r="B58" s="5">
        <f aca="true" t="shared" si="14" ref="B58:K58">1000*B35/$L35</f>
        <v>753.016808732618</v>
      </c>
      <c r="C58" s="5">
        <f t="shared" si="14"/>
        <v>466.77110841243325</v>
      </c>
      <c r="D58" s="5">
        <f t="shared" si="14"/>
        <v>3808.1730718590215</v>
      </c>
      <c r="E58" s="5">
        <f t="shared" si="14"/>
        <v>822.135454333155</v>
      </c>
      <c r="F58" s="5">
        <f t="shared" si="14"/>
        <v>0.5606379133299645</v>
      </c>
      <c r="G58" s="5">
        <f t="shared" si="14"/>
        <v>79.29021917095211</v>
      </c>
      <c r="H58" s="5">
        <f t="shared" si="14"/>
        <v>300.501921544861</v>
      </c>
      <c r="I58" s="5">
        <f t="shared" si="14"/>
        <v>488.9563515542047</v>
      </c>
      <c r="J58" s="5">
        <f t="shared" si="14"/>
        <v>392.36644820049946</v>
      </c>
      <c r="K58" s="12">
        <f t="shared" si="14"/>
        <v>7111.772021721074</v>
      </c>
    </row>
    <row r="59" spans="1:11" ht="12.75">
      <c r="A59" s="6" t="s">
        <v>10</v>
      </c>
      <c r="B59" s="5">
        <f aca="true" t="shared" si="15" ref="B59:K59">1000*B36/$L36</f>
        <v>740.3811309698214</v>
      </c>
      <c r="C59" s="5">
        <f t="shared" si="15"/>
        <v>468.83984764137125</v>
      </c>
      <c r="D59" s="5">
        <f t="shared" si="15"/>
        <v>3658.426897157926</v>
      </c>
      <c r="E59" s="5">
        <f t="shared" si="15"/>
        <v>944.5486082625257</v>
      </c>
      <c r="F59" s="5">
        <f t="shared" si="15"/>
        <v>27.475651919132726</v>
      </c>
      <c r="G59" s="5">
        <f t="shared" si="15"/>
        <v>85.34989745092294</v>
      </c>
      <c r="H59" s="5">
        <f t="shared" si="15"/>
        <v>288.9327864049224</v>
      </c>
      <c r="I59" s="5">
        <f t="shared" si="15"/>
        <v>460.80175798417815</v>
      </c>
      <c r="J59" s="5">
        <f t="shared" si="15"/>
        <v>339.86504541459135</v>
      </c>
      <c r="K59" s="12">
        <f t="shared" si="15"/>
        <v>7014.621623205392</v>
      </c>
    </row>
    <row r="60" spans="1:11" ht="12.75">
      <c r="A60" s="4" t="s">
        <v>11</v>
      </c>
      <c r="B60" s="5">
        <f aca="true" t="shared" si="16" ref="B60:K60">1000*B37/$L37</f>
        <v>641.6550348317687</v>
      </c>
      <c r="C60" s="5">
        <f t="shared" si="16"/>
        <v>455.0851832731028</v>
      </c>
      <c r="D60" s="5">
        <f t="shared" si="16"/>
        <v>3443.8341714628073</v>
      </c>
      <c r="E60" s="5">
        <f t="shared" si="16"/>
        <v>967.175917958916</v>
      </c>
      <c r="F60" s="5">
        <f t="shared" si="16"/>
        <v>72.14765100671143</v>
      </c>
      <c r="G60" s="5">
        <f t="shared" si="16"/>
        <v>86.46755514764465</v>
      </c>
      <c r="H60" s="5">
        <f t="shared" si="16"/>
        <v>227.40555906104007</v>
      </c>
      <c r="I60" s="5">
        <f t="shared" si="16"/>
        <v>493.6598532795401</v>
      </c>
      <c r="J60" s="5">
        <f t="shared" si="16"/>
        <v>333.4687725068039</v>
      </c>
      <c r="K60" s="12">
        <f t="shared" si="16"/>
        <v>6720.899698528335</v>
      </c>
    </row>
    <row r="61" spans="1:11" ht="12.75">
      <c r="A61" s="4" t="s">
        <v>12</v>
      </c>
      <c r="B61" s="5">
        <f aca="true" t="shared" si="17" ref="B61:K61">1000*B38/$L38</f>
        <v>605.3952088592538</v>
      </c>
      <c r="C61" s="5">
        <f t="shared" si="17"/>
        <v>471.2024817775361</v>
      </c>
      <c r="D61" s="5">
        <f t="shared" si="17"/>
        <v>3101.379932579201</v>
      </c>
      <c r="E61" s="5">
        <f t="shared" si="17"/>
        <v>891.4515864898854</v>
      </c>
      <c r="F61" s="5">
        <f t="shared" si="17"/>
        <v>75.666097102018</v>
      </c>
      <c r="G61" s="5">
        <f t="shared" si="17"/>
        <v>88.1553212066531</v>
      </c>
      <c r="H61" s="5">
        <f t="shared" si="17"/>
        <v>219.15931021910217</v>
      </c>
      <c r="I61" s="5">
        <f t="shared" si="17"/>
        <v>391.6168941320422</v>
      </c>
      <c r="J61" s="5">
        <f t="shared" si="17"/>
        <v>367.96708678496725</v>
      </c>
      <c r="K61" s="12">
        <f t="shared" si="17"/>
        <v>6211.993919150659</v>
      </c>
    </row>
    <row r="62" spans="1:11" ht="12.75">
      <c r="A62" s="4" t="s">
        <v>13</v>
      </c>
      <c r="B62" s="5">
        <f aca="true" t="shared" si="18" ref="B62:K62">1000*B39/$L39</f>
        <v>602.0939085897054</v>
      </c>
      <c r="C62" s="5">
        <f t="shared" si="18"/>
        <v>468.55557088693024</v>
      </c>
      <c r="D62" s="5">
        <f t="shared" si="18"/>
        <v>3091.881073390131</v>
      </c>
      <c r="E62" s="5">
        <f t="shared" si="18"/>
        <v>850.6235926476479</v>
      </c>
      <c r="F62" s="5">
        <f t="shared" si="18"/>
        <v>99.04744151248718</v>
      </c>
      <c r="G62" s="5">
        <f t="shared" si="18"/>
        <v>87.46370656556032</v>
      </c>
      <c r="H62" s="5">
        <f t="shared" si="18"/>
        <v>215.47048544536472</v>
      </c>
      <c r="I62" s="5">
        <f t="shared" si="18"/>
        <v>404.9751830040787</v>
      </c>
      <c r="J62" s="5">
        <f t="shared" si="18"/>
        <v>366.1891940806606</v>
      </c>
      <c r="K62" s="12">
        <f t="shared" si="18"/>
        <v>6186.300156122566</v>
      </c>
    </row>
    <row r="63" spans="1:11" ht="12.75">
      <c r="A63" s="4" t="s">
        <v>14</v>
      </c>
      <c r="B63" s="5">
        <f aca="true" t="shared" si="19" ref="B63:K63">1000*B40/$L40</f>
        <v>658.8391875810723</v>
      </c>
      <c r="C63" s="5">
        <f t="shared" si="19"/>
        <v>537.6871764213109</v>
      </c>
      <c r="D63" s="5">
        <f t="shared" si="19"/>
        <v>3199.615125015626</v>
      </c>
      <c r="E63" s="5">
        <f t="shared" si="19"/>
        <v>803.4624238793563</v>
      </c>
      <c r="F63" s="5">
        <f t="shared" si="19"/>
        <v>75.34832652285934</v>
      </c>
      <c r="G63" s="5">
        <f t="shared" si="19"/>
        <v>89.64616178244472</v>
      </c>
      <c r="H63" s="5">
        <f t="shared" si="19"/>
        <v>204.09210861691366</v>
      </c>
      <c r="I63" s="5">
        <f t="shared" si="19"/>
        <v>379.71507623022814</v>
      </c>
      <c r="J63" s="5">
        <f t="shared" si="19"/>
        <v>425.2657018359869</v>
      </c>
      <c r="K63" s="12">
        <f t="shared" si="19"/>
        <v>6373.6712878858</v>
      </c>
    </row>
    <row r="64" spans="1:11" ht="12.75">
      <c r="A64" s="4" t="s">
        <v>16</v>
      </c>
      <c r="B64" s="5">
        <f aca="true" t="shared" si="20" ref="B64:K64">1000*B41/$L41</f>
        <v>704.1936633526375</v>
      </c>
      <c r="C64" s="5">
        <f t="shared" si="20"/>
        <v>569.8249825787086</v>
      </c>
      <c r="D64" s="5">
        <f t="shared" si="20"/>
        <v>3310.570468103199</v>
      </c>
      <c r="E64" s="5">
        <f t="shared" si="20"/>
        <v>944.3367880541049</v>
      </c>
      <c r="F64" s="5">
        <f t="shared" si="20"/>
        <v>115.89147264225703</v>
      </c>
      <c r="G64" s="5">
        <f t="shared" si="20"/>
        <v>165.99196813370847</v>
      </c>
      <c r="H64" s="5">
        <f t="shared" si="20"/>
        <v>210.45842967025663</v>
      </c>
      <c r="I64" s="5">
        <f t="shared" si="20"/>
        <v>381.357459635655</v>
      </c>
      <c r="J64" s="5">
        <f t="shared" si="20"/>
        <v>287.33573170006537</v>
      </c>
      <c r="K64" s="12">
        <f t="shared" si="20"/>
        <v>6689.960963870592</v>
      </c>
    </row>
    <row r="65" spans="1:11" ht="12.75">
      <c r="A65" s="4" t="s">
        <v>17</v>
      </c>
      <c r="B65" s="5">
        <f aca="true" t="shared" si="21" ref="B65:K65">1000*B42/$L42</f>
        <v>743.2605616789426</v>
      </c>
      <c r="C65" s="5">
        <f t="shared" si="21"/>
        <v>586.5763012431886</v>
      </c>
      <c r="D65" s="5">
        <f t="shared" si="21"/>
        <v>3466.10139508079</v>
      </c>
      <c r="E65" s="5">
        <f t="shared" si="21"/>
        <v>1047.162622289777</v>
      </c>
      <c r="F65" s="5">
        <f t="shared" si="21"/>
        <v>93.74664282388207</v>
      </c>
      <c r="G65" s="5">
        <f t="shared" si="21"/>
        <v>173.89600636425124</v>
      </c>
      <c r="H65" s="5">
        <f t="shared" si="21"/>
        <v>179.2316476020854</v>
      </c>
      <c r="I65" s="5">
        <f t="shared" si="21"/>
        <v>387.3790283640463</v>
      </c>
      <c r="J65" s="5">
        <f t="shared" si="21"/>
        <v>304.18892304297594</v>
      </c>
      <c r="K65" s="12">
        <f t="shared" si="21"/>
        <v>6981.54312848994</v>
      </c>
    </row>
    <row r="66" spans="1:11" ht="12.75">
      <c r="A66" s="4" t="s">
        <v>18</v>
      </c>
      <c r="B66" s="5">
        <f aca="true" t="shared" si="22" ref="B66:K66">1000*B43/$L43</f>
        <v>744.3742252398359</v>
      </c>
      <c r="C66" s="5">
        <f t="shared" si="22"/>
        <v>589.7157692142764</v>
      </c>
      <c r="D66" s="5">
        <f t="shared" si="22"/>
        <v>3717.004838432734</v>
      </c>
      <c r="E66" s="5">
        <f t="shared" si="22"/>
        <v>1072.4291419088797</v>
      </c>
      <c r="F66" s="5">
        <f t="shared" si="22"/>
        <v>145.14961786123942</v>
      </c>
      <c r="G66" s="5">
        <f t="shared" si="22"/>
        <v>176.92032419849724</v>
      </c>
      <c r="H66" s="5">
        <f t="shared" si="22"/>
        <v>183.96805130852272</v>
      </c>
      <c r="I66" s="5">
        <f t="shared" si="22"/>
        <v>407.81728856504685</v>
      </c>
      <c r="J66" s="5">
        <f t="shared" si="22"/>
        <v>291.7535286181984</v>
      </c>
      <c r="K66" s="12">
        <f t="shared" si="22"/>
        <v>7329.132785347231</v>
      </c>
    </row>
    <row r="67" spans="1:11" ht="12.75">
      <c r="A67" s="4" t="s">
        <v>19</v>
      </c>
      <c r="B67" s="5">
        <f aca="true" t="shared" si="23" ref="B67:K67">1000*B44/$L44</f>
        <v>774.1292916168438</v>
      </c>
      <c r="C67" s="5">
        <f t="shared" si="23"/>
        <v>598.802884782784</v>
      </c>
      <c r="D67" s="5">
        <f t="shared" si="23"/>
        <v>3892.46607674037</v>
      </c>
      <c r="E67" s="5">
        <f t="shared" si="23"/>
        <v>1066.5781351165404</v>
      </c>
      <c r="F67" s="5">
        <f t="shared" si="23"/>
        <v>169.99516499615888</v>
      </c>
      <c r="G67" s="5">
        <f t="shared" si="23"/>
        <v>174.11725920072143</v>
      </c>
      <c r="H67" s="5">
        <f t="shared" si="23"/>
        <v>199.89408829325245</v>
      </c>
      <c r="I67" s="5">
        <f t="shared" si="23"/>
        <v>390.829491848589</v>
      </c>
      <c r="J67" s="5">
        <f t="shared" si="23"/>
        <v>261.01100503289956</v>
      </c>
      <c r="K67" s="12">
        <f t="shared" si="23"/>
        <v>7527.823397628158</v>
      </c>
    </row>
    <row r="68" spans="1:11" ht="12.75">
      <c r="A68" s="4" t="s">
        <v>20</v>
      </c>
      <c r="B68" s="5">
        <f aca="true" t="shared" si="24" ref="B68:K69">1000*B45/$L45</f>
        <v>813.7378179016298</v>
      </c>
      <c r="C68" s="5">
        <f t="shared" si="24"/>
        <v>513.7664299894839</v>
      </c>
      <c r="D68" s="5">
        <f t="shared" si="24"/>
        <v>4112.9374323913935</v>
      </c>
      <c r="E68" s="5">
        <f t="shared" si="24"/>
        <v>1136.4269525867587</v>
      </c>
      <c r="F68" s="5">
        <f t="shared" si="24"/>
        <v>203.43445447540745</v>
      </c>
      <c r="G68" s="5">
        <f t="shared" si="24"/>
        <v>174.29530184497773</v>
      </c>
      <c r="H68" s="5">
        <f t="shared" si="24"/>
        <v>196.41947328660027</v>
      </c>
      <c r="I68" s="5">
        <f t="shared" si="24"/>
        <v>360.5160717109276</v>
      </c>
      <c r="J68" s="5">
        <f t="shared" si="24"/>
        <v>672.4668890378057</v>
      </c>
      <c r="K68" s="12">
        <f t="shared" si="24"/>
        <v>8184.000823224984</v>
      </c>
    </row>
    <row r="69" spans="1:11" ht="12.75">
      <c r="A69" s="4" t="s">
        <v>30</v>
      </c>
      <c r="B69" s="5">
        <f t="shared" si="24"/>
        <v>775.7192348245218</v>
      </c>
      <c r="C69" s="5">
        <f t="shared" si="24"/>
        <v>483.7575940151629</v>
      </c>
      <c r="D69" s="5">
        <f t="shared" si="24"/>
        <v>4015.6650097906313</v>
      </c>
      <c r="E69" s="5">
        <f t="shared" si="24"/>
        <v>1106.5923582868907</v>
      </c>
      <c r="F69" s="5">
        <f t="shared" si="24"/>
        <v>197.82095697143143</v>
      </c>
      <c r="G69" s="5">
        <f t="shared" si="24"/>
        <v>164.683436260481</v>
      </c>
      <c r="H69" s="5">
        <f t="shared" si="24"/>
        <v>182.75844755736307</v>
      </c>
      <c r="I69" s="5">
        <f t="shared" si="24"/>
        <v>373.8514836571773</v>
      </c>
      <c r="J69" s="5">
        <f t="shared" si="24"/>
        <v>764.472561128684</v>
      </c>
      <c r="K69" s="12">
        <f t="shared" si="24"/>
        <v>8065.3210824923435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1998-08-05T06:29:25Z</dcterms:created>
  <cp:category/>
  <cp:version/>
  <cp:contentType/>
  <cp:contentStatus/>
</cp:coreProperties>
</file>