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Template" sheetId="1" r:id="rId1"/>
    <sheet name="Completed" sheetId="2" r:id="rId2"/>
  </sheets>
  <definedNames>
    <definedName name="Cont1">'Template'!$D$5</definedName>
    <definedName name="Cont2">'Completed'!$D$5</definedName>
    <definedName name="Int1">'Template'!$D$6</definedName>
    <definedName name="Int2">'Completed'!$D$6</definedName>
    <definedName name="Sal1">'Template'!$D$4</definedName>
    <definedName name="Sal2">'Completed'!$D$4</definedName>
    <definedName name="Tax1">'Template'!$D$7</definedName>
    <definedName name="Tax2">'Completed'!$D$7</definedName>
  </definedNames>
  <calcPr fullCalcOnLoad="1"/>
</workbook>
</file>

<file path=xl/sharedStrings.xml><?xml version="1.0" encoding="utf-8"?>
<sst xmlns="http://schemas.openxmlformats.org/spreadsheetml/2006/main" count="34" uniqueCount="15">
  <si>
    <t>Open balance</t>
  </si>
  <si>
    <t>Interest</t>
  </si>
  <si>
    <t>Close balance</t>
  </si>
  <si>
    <t>Age</t>
  </si>
  <si>
    <t>Salary</t>
  </si>
  <si>
    <t>Input variables</t>
  </si>
  <si>
    <t>Contribution rate</t>
  </si>
  <si>
    <t>Taxation</t>
  </si>
  <si>
    <t>Amount age 60</t>
  </si>
  <si>
    <t>Amount age 55</t>
  </si>
  <si>
    <t>Amount age 65</t>
  </si>
  <si>
    <t>Outputs</t>
  </si>
  <si>
    <t>Contribut-ion</t>
  </si>
  <si>
    <t>Contribut-ion tax</t>
  </si>
  <si>
    <t>5.8 Superannuation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</si>
</sst>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
    <font>
      <sz val="10"/>
      <name val="Arial"/>
      <family val="0"/>
    </font>
    <font>
      <b/>
      <sz val="10"/>
      <name val="Arial"/>
      <family val="2"/>
    </font>
    <font>
      <b/>
      <sz val="12"/>
      <color indexed="13"/>
      <name val="Arial"/>
      <family val="2"/>
    </font>
  </fonts>
  <fills count="5">
    <fill>
      <patternFill/>
    </fill>
    <fill>
      <patternFill patternType="gray125"/>
    </fill>
    <fill>
      <patternFill patternType="solid">
        <fgColor indexed="17"/>
        <bgColor indexed="64"/>
      </patternFill>
    </fill>
    <fill>
      <patternFill patternType="solid">
        <fgColor indexed="47"/>
        <bgColor indexed="64"/>
      </patternFill>
    </fill>
    <fill>
      <patternFill patternType="solid">
        <fgColor indexed="12"/>
        <bgColor indexed="64"/>
      </patternFill>
    </fill>
  </fills>
  <borders count="10">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12"/>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3" fontId="0" fillId="0" borderId="0" xfId="0" applyNumberFormat="1" applyAlignment="1">
      <alignment/>
    </xf>
    <xf numFmtId="0" fontId="2" fillId="2" borderId="0" xfId="0" applyFont="1" applyFill="1" applyAlignment="1">
      <alignment/>
    </xf>
    <xf numFmtId="0" fontId="0" fillId="3" borderId="1" xfId="0" applyFill="1" applyBorder="1" applyAlignment="1">
      <alignment/>
    </xf>
    <xf numFmtId="0" fontId="0" fillId="3" borderId="0" xfId="0" applyFill="1" applyBorder="1" applyAlignment="1">
      <alignment/>
    </xf>
    <xf numFmtId="0" fontId="0" fillId="3" borderId="2" xfId="0" applyFill="1" applyBorder="1" applyAlignment="1">
      <alignment/>
    </xf>
    <xf numFmtId="0" fontId="0" fillId="3" borderId="3" xfId="0" applyFill="1" applyBorder="1" applyAlignment="1">
      <alignment/>
    </xf>
    <xf numFmtId="3" fontId="0" fillId="3" borderId="4" xfId="0" applyNumberFormat="1" applyFill="1" applyBorder="1" applyAlignment="1">
      <alignment/>
    </xf>
    <xf numFmtId="0" fontId="1" fillId="0" borderId="5" xfId="0" applyFont="1" applyBorder="1" applyAlignment="1">
      <alignment horizontal="right" vertical="top" wrapText="1"/>
    </xf>
    <xf numFmtId="3" fontId="0" fillId="3" borderId="6" xfId="0" applyNumberFormat="1" applyFill="1" applyBorder="1" applyAlignment="1">
      <alignment/>
    </xf>
    <xf numFmtId="9" fontId="0" fillId="3" borderId="6" xfId="19" applyFill="1" applyBorder="1" applyAlignment="1">
      <alignment/>
    </xf>
    <xf numFmtId="9" fontId="0" fillId="3" borderId="4" xfId="19" applyFill="1" applyBorder="1" applyAlignment="1">
      <alignment/>
    </xf>
    <xf numFmtId="9" fontId="0" fillId="3" borderId="6" xfId="19" applyFill="1" applyBorder="1" applyAlignment="1">
      <alignment/>
    </xf>
    <xf numFmtId="9" fontId="0" fillId="3" borderId="4" xfId="19" applyFill="1" applyBorder="1" applyAlignment="1">
      <alignment/>
    </xf>
    <xf numFmtId="0" fontId="2" fillId="4" borderId="0" xfId="0" applyFont="1" applyFill="1" applyAlignment="1">
      <alignment/>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a:t>Accumulation</a:t>
            </a:r>
          </a:p>
        </c:rich>
      </c:tx>
      <c:layout/>
      <c:spPr>
        <a:noFill/>
        <a:ln>
          <a:noFill/>
        </a:ln>
      </c:spPr>
    </c:title>
    <c:plotArea>
      <c:layout/>
      <c:lineChart>
        <c:grouping val="standard"/>
        <c:varyColors val="0"/>
        <c:ser>
          <c:idx val="1"/>
          <c:order val="0"/>
          <c:tx>
            <c:strRef>
              <c:f>Template!$G$9</c:f>
              <c:strCache>
                <c:ptCount val="1"/>
                <c:pt idx="0">
                  <c:v>Close balance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Template!$A$10:$A$40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cat>
          <c:val>
            <c:numRef>
              <c:f>Template!$G$10:$G$40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axId val="27117172"/>
        <c:axId val="42727957"/>
      </c:lineChart>
      <c:catAx>
        <c:axId val="27117172"/>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out"/>
        <c:minorTickMark val="none"/>
        <c:tickLblPos val="nextTo"/>
        <c:crossAx val="42727957"/>
        <c:crosses val="autoZero"/>
        <c:auto val="1"/>
        <c:lblOffset val="100"/>
        <c:noMultiLvlLbl val="0"/>
      </c:catAx>
      <c:valAx>
        <c:axId val="42727957"/>
        <c:scaling>
          <c:orientation val="minMax"/>
        </c:scaling>
        <c:axPos val="l"/>
        <c:title>
          <c:tx>
            <c:rich>
              <a:bodyPr vert="horz" rot="-5400000" anchor="ctr"/>
              <a:lstStyle/>
              <a:p>
                <a:pPr algn="ctr">
                  <a:defRPr/>
                </a:pPr>
                <a:r>
                  <a:rPr lang="en-US"/>
                  <a: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7117172"/>
        <c:crossesAt val="1"/>
        <c:crossBetween val="between"/>
        <c:dispUnits/>
      </c:valAx>
      <c:spPr>
        <a:solidFill>
          <a:srgbClr val="FFFF99"/>
        </a:solidFill>
        <a:ln w="12700">
          <a:solidFill>
            <a:srgbClr val="808080"/>
          </a:solidFill>
        </a:ln>
      </c:spPr>
    </c:plotArea>
    <c:plotVisOnly val="1"/>
    <c:dispBlanksAs val="gap"/>
    <c:showDLblsOverMax val="0"/>
  </c:chart>
  <c:spPr>
    <a:solidFill>
      <a:srgbClr val="FFFFCC"/>
    </a:solidFill>
    <a:ln w="25400">
      <a:solidFill>
        <a:srgbClr val="800000"/>
      </a:solidFill>
    </a:ln>
    <a:effectLst>
      <a:outerShdw dist="35921" dir="2700000" algn="br">
        <a:prstClr val="black"/>
      </a:outerShdw>
    </a:effectLst>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a:t>Accumulation</a:t>
            </a:r>
          </a:p>
        </c:rich>
      </c:tx>
      <c:layout/>
      <c:spPr>
        <a:noFill/>
        <a:ln>
          <a:noFill/>
        </a:ln>
      </c:spPr>
    </c:title>
    <c:plotArea>
      <c:layout/>
      <c:lineChart>
        <c:grouping val="standard"/>
        <c:varyColors val="0"/>
        <c:ser>
          <c:idx val="1"/>
          <c:order val="0"/>
          <c:tx>
            <c:strRef>
              <c:f>Completed!$G$9</c:f>
              <c:strCache>
                <c:ptCount val="1"/>
                <c:pt idx="0">
                  <c:v>Close balance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Completed!$A$10:$A$40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cat>
          <c:val>
            <c:numRef>
              <c:f>Completed!$G$10:$G$40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axId val="49007294"/>
        <c:axId val="38412463"/>
      </c:lineChart>
      <c:catAx>
        <c:axId val="49007294"/>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out"/>
        <c:minorTickMark val="none"/>
        <c:tickLblPos val="nextTo"/>
        <c:crossAx val="38412463"/>
        <c:crosses val="autoZero"/>
        <c:auto val="1"/>
        <c:lblOffset val="100"/>
        <c:noMultiLvlLbl val="0"/>
      </c:catAx>
      <c:valAx>
        <c:axId val="38412463"/>
        <c:scaling>
          <c:orientation val="minMax"/>
        </c:scaling>
        <c:axPos val="l"/>
        <c:title>
          <c:tx>
            <c:rich>
              <a:bodyPr vert="horz" rot="-5400000" anchor="ctr"/>
              <a:lstStyle/>
              <a:p>
                <a:pPr algn="ctr">
                  <a:defRPr/>
                </a:pPr>
                <a:r>
                  <a:rPr lang="en-US"/>
                  <a: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9007294"/>
        <c:crossesAt val="1"/>
        <c:crossBetween val="between"/>
        <c:dispUnits/>
      </c:valAx>
      <c:spPr>
        <a:solidFill>
          <a:srgbClr val="FFFF99"/>
        </a:solidFill>
        <a:ln w="12700">
          <a:solidFill>
            <a:srgbClr val="808080"/>
          </a:solidFill>
        </a:ln>
      </c:spPr>
    </c:plotArea>
    <c:plotVisOnly val="1"/>
    <c:dispBlanksAs val="gap"/>
    <c:showDLblsOverMax val="0"/>
  </c:chart>
  <c:spPr>
    <a:solidFill>
      <a:srgbClr val="FFFFCC"/>
    </a:solidFill>
    <a:ln w="25400">
      <a:solidFill>
        <a:srgbClr val="800000"/>
      </a:solidFill>
    </a:ln>
    <a:effectLst>
      <a:outerShdw dist="35921" dir="2700000" algn="br">
        <a:prstClr val="black"/>
      </a:outerShdw>
    </a:effectLst>
  </c:spPr>
  <c:txPr>
    <a:bodyPr vert="horz" rot="0"/>
    <a:lstStyle/>
    <a:p>
      <a:pPr>
        <a:defRPr lang="en-US" cap="none" sz="10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7</xdr:row>
      <xdr:rowOff>95250</xdr:rowOff>
    </xdr:from>
    <xdr:to>
      <xdr:col>10</xdr:col>
      <xdr:colOff>447675</xdr:colOff>
      <xdr:row>18</xdr:row>
      <xdr:rowOff>0</xdr:rowOff>
    </xdr:to>
    <xdr:sp>
      <xdr:nvSpPr>
        <xdr:cNvPr id="1" name="TextBox 1"/>
        <xdr:cNvSpPr txBox="1">
          <a:spLocks noChangeArrowheads="1"/>
        </xdr:cNvSpPr>
      </xdr:nvSpPr>
      <xdr:spPr>
        <a:xfrm>
          <a:off x="4371975" y="1266825"/>
          <a:ext cx="2028825" cy="18573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Structurally this is similar to the previous exercise.  The contribution is driven by the salary.  You will need to construct the difference equation in columns C to G.
The close balance is the open balance (0 in the first year), plus interest (a function of the open balance), plus contribution, minus contribution tax.</a:t>
          </a:r>
        </a:p>
      </xdr:txBody>
    </xdr:sp>
    <xdr:clientData/>
  </xdr:twoCellAnchor>
  <xdr:twoCellAnchor>
    <xdr:from>
      <xdr:col>7</xdr:col>
      <xdr:colOff>266700</xdr:colOff>
      <xdr:row>20</xdr:row>
      <xdr:rowOff>152400</xdr:rowOff>
    </xdr:from>
    <xdr:to>
      <xdr:col>13</xdr:col>
      <xdr:colOff>523875</xdr:colOff>
      <xdr:row>37</xdr:row>
      <xdr:rowOff>85725</xdr:rowOff>
    </xdr:to>
    <xdr:graphicFrame>
      <xdr:nvGraphicFramePr>
        <xdr:cNvPr id="2" name="Chart 2"/>
        <xdr:cNvGraphicFramePr/>
      </xdr:nvGraphicFramePr>
      <xdr:xfrm>
        <a:off x="4391025" y="3600450"/>
        <a:ext cx="3914775" cy="2686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7</xdr:row>
      <xdr:rowOff>95250</xdr:rowOff>
    </xdr:from>
    <xdr:to>
      <xdr:col>10</xdr:col>
      <xdr:colOff>447675</xdr:colOff>
      <xdr:row>24</xdr:row>
      <xdr:rowOff>123825</xdr:rowOff>
    </xdr:to>
    <xdr:sp>
      <xdr:nvSpPr>
        <xdr:cNvPr id="1" name="TextBox 1"/>
        <xdr:cNvSpPr txBox="1">
          <a:spLocks noChangeArrowheads="1"/>
        </xdr:cNvSpPr>
      </xdr:nvSpPr>
      <xdr:spPr>
        <a:xfrm>
          <a:off x="4371975" y="1266825"/>
          <a:ext cx="2028825" cy="29527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difference equation is contained in columns C to G.  Column B simply drives the contributions.
Otherwise it is a straightforward difference equation format.
Having worked out your accumulation, you can go back to the previous exercise to find out how much you can draw as an annuity in retirement.
If you expect promotion in your career, you can add a growth factor into Column B, or put a number of steps into it.</a:t>
          </a:r>
        </a:p>
      </xdr:txBody>
    </xdr:sp>
    <xdr:clientData/>
  </xdr:twoCellAnchor>
  <xdr:twoCellAnchor>
    <xdr:from>
      <xdr:col>0</xdr:col>
      <xdr:colOff>276225</xdr:colOff>
      <xdr:row>20</xdr:row>
      <xdr:rowOff>114300</xdr:rowOff>
    </xdr:from>
    <xdr:to>
      <xdr:col>7</xdr:col>
      <xdr:colOff>57150</xdr:colOff>
      <xdr:row>37</xdr:row>
      <xdr:rowOff>38100</xdr:rowOff>
    </xdr:to>
    <xdr:graphicFrame>
      <xdr:nvGraphicFramePr>
        <xdr:cNvPr id="2" name="Chart 2"/>
        <xdr:cNvGraphicFramePr/>
      </xdr:nvGraphicFramePr>
      <xdr:xfrm>
        <a:off x="276225" y="3562350"/>
        <a:ext cx="3905250"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40"/>
  <sheetViews>
    <sheetView showGridLines="0" tabSelected="1" workbookViewId="0" topLeftCell="A1">
      <selection activeCell="A1" sqref="A1"/>
    </sheetView>
  </sheetViews>
  <sheetFormatPr defaultColWidth="9.140625" defaultRowHeight="12.75"/>
  <cols>
    <col min="1" max="1" width="6.28125" style="0" customWidth="1"/>
    <col min="3" max="7" width="9.28125" style="0" customWidth="1"/>
  </cols>
  <sheetData>
    <row r="1" spans="1:3" ht="15.75">
      <c r="A1" s="2" t="s">
        <v>14</v>
      </c>
      <c r="B1" s="2"/>
      <c r="C1" s="2"/>
    </row>
    <row r="3" spans="2:8" ht="12.75">
      <c r="B3" s="15" t="s">
        <v>5</v>
      </c>
      <c r="C3" s="16"/>
      <c r="D3" s="17"/>
      <c r="F3" s="15" t="s">
        <v>11</v>
      </c>
      <c r="G3" s="16"/>
      <c r="H3" s="17"/>
    </row>
    <row r="4" spans="2:8" ht="12.75">
      <c r="B4" s="3" t="s">
        <v>4</v>
      </c>
      <c r="C4" s="4"/>
      <c r="D4" s="9">
        <v>40000</v>
      </c>
      <c r="F4" s="3" t="s">
        <v>9</v>
      </c>
      <c r="G4" s="4"/>
      <c r="H4" s="9">
        <f>G30</f>
        <v>0</v>
      </c>
    </row>
    <row r="5" spans="2:8" ht="12.75">
      <c r="B5" s="3" t="s">
        <v>6</v>
      </c>
      <c r="C5" s="4"/>
      <c r="D5" s="12">
        <v>0.12</v>
      </c>
      <c r="F5" s="3" t="s">
        <v>8</v>
      </c>
      <c r="G5" s="4"/>
      <c r="H5" s="9">
        <f>G35</f>
        <v>0</v>
      </c>
    </row>
    <row r="6" spans="2:8" ht="12.75">
      <c r="B6" s="3" t="s">
        <v>1</v>
      </c>
      <c r="C6" s="4"/>
      <c r="D6" s="12">
        <v>0.07</v>
      </c>
      <c r="F6" s="5" t="s">
        <v>10</v>
      </c>
      <c r="G6" s="6"/>
      <c r="H6" s="7">
        <f>G40</f>
        <v>0</v>
      </c>
    </row>
    <row r="7" spans="2:4" ht="12.75">
      <c r="B7" s="5" t="s">
        <v>7</v>
      </c>
      <c r="C7" s="6"/>
      <c r="D7" s="13">
        <v>0.15</v>
      </c>
    </row>
    <row r="9" spans="1:7" ht="26.25" thickBot="1">
      <c r="A9" s="8" t="s">
        <v>3</v>
      </c>
      <c r="B9" s="8" t="s">
        <v>4</v>
      </c>
      <c r="C9" s="8" t="s">
        <v>0</v>
      </c>
      <c r="D9" s="8" t="s">
        <v>1</v>
      </c>
      <c r="E9" s="8" t="s">
        <v>12</v>
      </c>
      <c r="F9" s="8" t="s">
        <v>13</v>
      </c>
      <c r="G9" s="8" t="s">
        <v>2</v>
      </c>
    </row>
    <row r="10" spans="1:7" ht="12.75">
      <c r="A10">
        <v>35</v>
      </c>
      <c r="B10" s="1"/>
      <c r="C10" s="1"/>
      <c r="D10" s="1"/>
      <c r="E10" s="1"/>
      <c r="F10" s="1"/>
      <c r="G10" s="1"/>
    </row>
    <row r="11" spans="1:7" ht="12.75">
      <c r="A11">
        <f aca="true" t="shared" si="0" ref="A11:A40">1+A10</f>
        <v>36</v>
      </c>
      <c r="B11" s="1"/>
      <c r="C11" s="1"/>
      <c r="D11" s="1"/>
      <c r="E11" s="1"/>
      <c r="F11" s="1"/>
      <c r="G11" s="1"/>
    </row>
    <row r="12" spans="1:7" ht="12.75">
      <c r="A12">
        <f t="shared" si="0"/>
        <v>37</v>
      </c>
      <c r="B12" s="1"/>
      <c r="C12" s="1"/>
      <c r="D12" s="1"/>
      <c r="E12" s="1"/>
      <c r="F12" s="1"/>
      <c r="G12" s="1"/>
    </row>
    <row r="13" spans="1:7" ht="12.75">
      <c r="A13">
        <f t="shared" si="0"/>
        <v>38</v>
      </c>
      <c r="B13" s="1"/>
      <c r="C13" s="1"/>
      <c r="D13" s="1"/>
      <c r="E13" s="1"/>
      <c r="F13" s="1"/>
      <c r="G13" s="1"/>
    </row>
    <row r="14" spans="1:7" ht="12.75">
      <c r="A14">
        <f t="shared" si="0"/>
        <v>39</v>
      </c>
      <c r="B14" s="1"/>
      <c r="C14" s="1"/>
      <c r="D14" s="1"/>
      <c r="E14" s="1"/>
      <c r="F14" s="1"/>
      <c r="G14" s="1"/>
    </row>
    <row r="15" spans="1:7" ht="12.75">
      <c r="A15">
        <f t="shared" si="0"/>
        <v>40</v>
      </c>
      <c r="B15" s="1"/>
      <c r="C15" s="1"/>
      <c r="D15" s="1"/>
      <c r="E15" s="1"/>
      <c r="F15" s="1"/>
      <c r="G15" s="1"/>
    </row>
    <row r="16" spans="1:7" ht="12.75">
      <c r="A16">
        <f t="shared" si="0"/>
        <v>41</v>
      </c>
      <c r="B16" s="1"/>
      <c r="C16" s="1"/>
      <c r="D16" s="1"/>
      <c r="E16" s="1"/>
      <c r="F16" s="1"/>
      <c r="G16" s="1"/>
    </row>
    <row r="17" spans="1:7" ht="12.75">
      <c r="A17">
        <f t="shared" si="0"/>
        <v>42</v>
      </c>
      <c r="B17" s="1"/>
      <c r="C17" s="1"/>
      <c r="D17" s="1"/>
      <c r="E17" s="1"/>
      <c r="F17" s="1"/>
      <c r="G17" s="1"/>
    </row>
    <row r="18" spans="1:7" ht="12.75">
      <c r="A18">
        <f t="shared" si="0"/>
        <v>43</v>
      </c>
      <c r="B18" s="1"/>
      <c r="C18" s="1"/>
      <c r="D18" s="1"/>
      <c r="E18" s="1"/>
      <c r="F18" s="1"/>
      <c r="G18" s="1"/>
    </row>
    <row r="19" spans="1:7" ht="12.75">
      <c r="A19">
        <f t="shared" si="0"/>
        <v>44</v>
      </c>
      <c r="B19" s="1"/>
      <c r="C19" s="1"/>
      <c r="D19" s="1"/>
      <c r="E19" s="1"/>
      <c r="F19" s="1"/>
      <c r="G19" s="1"/>
    </row>
    <row r="20" spans="1:7" ht="12.75">
      <c r="A20">
        <f t="shared" si="0"/>
        <v>45</v>
      </c>
      <c r="B20" s="1"/>
      <c r="C20" s="1"/>
      <c r="D20" s="1"/>
      <c r="E20" s="1"/>
      <c r="F20" s="1"/>
      <c r="G20" s="1"/>
    </row>
    <row r="21" spans="1:7" ht="12.75">
      <c r="A21">
        <f t="shared" si="0"/>
        <v>46</v>
      </c>
      <c r="B21" s="1"/>
      <c r="C21" s="1"/>
      <c r="D21" s="1"/>
      <c r="E21" s="1"/>
      <c r="F21" s="1"/>
      <c r="G21" s="1"/>
    </row>
    <row r="22" spans="1:7" ht="12.75">
      <c r="A22">
        <f t="shared" si="0"/>
        <v>47</v>
      </c>
      <c r="B22" s="1"/>
      <c r="C22" s="1"/>
      <c r="D22" s="1"/>
      <c r="E22" s="1"/>
      <c r="F22" s="1"/>
      <c r="G22" s="1"/>
    </row>
    <row r="23" spans="1:7" ht="12.75">
      <c r="A23">
        <f t="shared" si="0"/>
        <v>48</v>
      </c>
      <c r="B23" s="1"/>
      <c r="C23" s="1"/>
      <c r="D23" s="1"/>
      <c r="E23" s="1"/>
      <c r="F23" s="1"/>
      <c r="G23" s="1"/>
    </row>
    <row r="24" spans="1:7" ht="12.75">
      <c r="A24">
        <f t="shared" si="0"/>
        <v>49</v>
      </c>
      <c r="B24" s="1"/>
      <c r="C24" s="1"/>
      <c r="D24" s="1"/>
      <c r="E24" s="1"/>
      <c r="F24" s="1"/>
      <c r="G24" s="1"/>
    </row>
    <row r="25" spans="1:7" ht="12.75">
      <c r="A25">
        <f t="shared" si="0"/>
        <v>50</v>
      </c>
      <c r="B25" s="1"/>
      <c r="C25" s="1"/>
      <c r="D25" s="1"/>
      <c r="E25" s="1"/>
      <c r="F25" s="1"/>
      <c r="G25" s="1"/>
    </row>
    <row r="26" spans="1:7" ht="12.75">
      <c r="A26">
        <f t="shared" si="0"/>
        <v>51</v>
      </c>
      <c r="B26" s="1"/>
      <c r="C26" s="1"/>
      <c r="D26" s="1"/>
      <c r="E26" s="1"/>
      <c r="F26" s="1"/>
      <c r="G26" s="1"/>
    </row>
    <row r="27" spans="1:7" ht="12.75">
      <c r="A27">
        <f t="shared" si="0"/>
        <v>52</v>
      </c>
      <c r="B27" s="1"/>
      <c r="C27" s="1"/>
      <c r="D27" s="1"/>
      <c r="E27" s="1"/>
      <c r="F27" s="1"/>
      <c r="G27" s="1"/>
    </row>
    <row r="28" spans="1:7" ht="12.75">
      <c r="A28">
        <f t="shared" si="0"/>
        <v>53</v>
      </c>
      <c r="B28" s="1"/>
      <c r="C28" s="1"/>
      <c r="D28" s="1"/>
      <c r="E28" s="1"/>
      <c r="F28" s="1"/>
      <c r="G28" s="1"/>
    </row>
    <row r="29" spans="1:7" ht="12.75">
      <c r="A29">
        <f t="shared" si="0"/>
        <v>54</v>
      </c>
      <c r="B29" s="1"/>
      <c r="C29" s="1"/>
      <c r="D29" s="1"/>
      <c r="E29" s="1"/>
      <c r="F29" s="1"/>
      <c r="G29" s="1"/>
    </row>
    <row r="30" spans="1:7" ht="12.75">
      <c r="A30">
        <f t="shared" si="0"/>
        <v>55</v>
      </c>
      <c r="B30" s="1"/>
      <c r="C30" s="1"/>
      <c r="D30" s="1"/>
      <c r="E30" s="1"/>
      <c r="F30" s="1"/>
      <c r="G30" s="1"/>
    </row>
    <row r="31" spans="1:7" ht="12.75">
      <c r="A31">
        <f t="shared" si="0"/>
        <v>56</v>
      </c>
      <c r="B31" s="1"/>
      <c r="C31" s="1"/>
      <c r="D31" s="1"/>
      <c r="E31" s="1"/>
      <c r="F31" s="1"/>
      <c r="G31" s="1"/>
    </row>
    <row r="32" spans="1:7" ht="12.75">
      <c r="A32">
        <f t="shared" si="0"/>
        <v>57</v>
      </c>
      <c r="B32" s="1"/>
      <c r="C32" s="1"/>
      <c r="D32" s="1"/>
      <c r="E32" s="1"/>
      <c r="F32" s="1"/>
      <c r="G32" s="1"/>
    </row>
    <row r="33" spans="1:7" ht="12.75">
      <c r="A33">
        <f t="shared" si="0"/>
        <v>58</v>
      </c>
      <c r="B33" s="1"/>
      <c r="C33" s="1"/>
      <c r="D33" s="1"/>
      <c r="E33" s="1"/>
      <c r="F33" s="1"/>
      <c r="G33" s="1"/>
    </row>
    <row r="34" spans="1:7" ht="12.75">
      <c r="A34">
        <f t="shared" si="0"/>
        <v>59</v>
      </c>
      <c r="B34" s="1"/>
      <c r="C34" s="1"/>
      <c r="D34" s="1"/>
      <c r="E34" s="1"/>
      <c r="F34" s="1"/>
      <c r="G34" s="1"/>
    </row>
    <row r="35" spans="1:7" ht="12.75">
      <c r="A35">
        <f t="shared" si="0"/>
        <v>60</v>
      </c>
      <c r="B35" s="1"/>
      <c r="C35" s="1"/>
      <c r="D35" s="1"/>
      <c r="E35" s="1"/>
      <c r="F35" s="1"/>
      <c r="G35" s="1"/>
    </row>
    <row r="36" spans="1:7" ht="12.75">
      <c r="A36">
        <f t="shared" si="0"/>
        <v>61</v>
      </c>
      <c r="B36" s="1"/>
      <c r="C36" s="1"/>
      <c r="D36" s="1"/>
      <c r="E36" s="1"/>
      <c r="F36" s="1"/>
      <c r="G36" s="1"/>
    </row>
    <row r="37" spans="1:7" ht="12.75">
      <c r="A37">
        <f t="shared" si="0"/>
        <v>62</v>
      </c>
      <c r="B37" s="1"/>
      <c r="C37" s="1"/>
      <c r="D37" s="1"/>
      <c r="E37" s="1"/>
      <c r="F37" s="1"/>
      <c r="G37" s="1"/>
    </row>
    <row r="38" spans="1:7" ht="12.75">
      <c r="A38">
        <f t="shared" si="0"/>
        <v>63</v>
      </c>
      <c r="B38" s="1"/>
      <c r="C38" s="1"/>
      <c r="D38" s="1"/>
      <c r="E38" s="1"/>
      <c r="F38" s="1"/>
      <c r="G38" s="1"/>
    </row>
    <row r="39" spans="1:7" ht="12.75">
      <c r="A39">
        <f t="shared" si="0"/>
        <v>64</v>
      </c>
      <c r="B39" s="1"/>
      <c r="C39" s="1"/>
      <c r="D39" s="1"/>
      <c r="E39" s="1"/>
      <c r="F39" s="1"/>
      <c r="G39" s="1"/>
    </row>
    <row r="40" spans="1:7" ht="12.75">
      <c r="A40">
        <f t="shared" si="0"/>
        <v>65</v>
      </c>
      <c r="B40" s="1"/>
      <c r="C40" s="1"/>
      <c r="D40" s="1"/>
      <c r="E40" s="1"/>
      <c r="F40" s="1"/>
      <c r="G40" s="1"/>
    </row>
  </sheetData>
  <mergeCells count="2">
    <mergeCell ref="B3:D3"/>
    <mergeCell ref="F3:H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40"/>
  <sheetViews>
    <sheetView showGridLines="0" workbookViewId="0" topLeftCell="A1">
      <selection activeCell="A1" sqref="A1"/>
    </sheetView>
  </sheetViews>
  <sheetFormatPr defaultColWidth="9.140625" defaultRowHeight="12.75"/>
  <cols>
    <col min="1" max="1" width="6.28125" style="0" customWidth="1"/>
    <col min="3" max="7" width="9.28125" style="0" customWidth="1"/>
  </cols>
  <sheetData>
    <row r="1" spans="1:3" ht="15.75">
      <c r="A1" s="14" t="s">
        <v>14</v>
      </c>
      <c r="B1" s="14"/>
      <c r="C1" s="14"/>
    </row>
    <row r="3" spans="2:8" ht="12.75">
      <c r="B3" s="15" t="s">
        <v>5</v>
      </c>
      <c r="C3" s="16"/>
      <c r="D3" s="17"/>
      <c r="F3" s="15" t="s">
        <v>11</v>
      </c>
      <c r="G3" s="16"/>
      <c r="H3" s="17"/>
    </row>
    <row r="4" spans="2:8" ht="12.75">
      <c r="B4" s="3" t="s">
        <v>4</v>
      </c>
      <c r="C4" s="4"/>
      <c r="D4" s="9">
        <v>40000</v>
      </c>
      <c r="F4" s="3" t="s">
        <v>9</v>
      </c>
      <c r="G4" s="4"/>
      <c r="H4" s="9">
        <f>G30</f>
        <v>183049.92127756658</v>
      </c>
    </row>
    <row r="5" spans="2:8" ht="12.75">
      <c r="B5" s="3" t="s">
        <v>6</v>
      </c>
      <c r="C5" s="4"/>
      <c r="D5" s="10">
        <v>0.12</v>
      </c>
      <c r="F5" s="3" t="s">
        <v>8</v>
      </c>
      <c r="G5" s="4"/>
      <c r="H5" s="9">
        <f>G35</f>
        <v>280199.9990531498</v>
      </c>
    </row>
    <row r="6" spans="2:8" ht="12.75">
      <c r="B6" s="3" t="s">
        <v>1</v>
      </c>
      <c r="C6" s="4"/>
      <c r="D6" s="10">
        <v>0.07</v>
      </c>
      <c r="F6" s="5" t="s">
        <v>10</v>
      </c>
      <c r="G6" s="6"/>
      <c r="H6" s="7">
        <f>G40</f>
        <v>416458.0087749336</v>
      </c>
    </row>
    <row r="7" spans="2:4" ht="12.75">
      <c r="B7" s="5" t="s">
        <v>7</v>
      </c>
      <c r="C7" s="6"/>
      <c r="D7" s="11">
        <v>0.15</v>
      </c>
    </row>
    <row r="9" spans="1:7" ht="26.25" thickBot="1">
      <c r="A9" s="8" t="s">
        <v>3</v>
      </c>
      <c r="B9" s="8" t="s">
        <v>4</v>
      </c>
      <c r="C9" s="8" t="s">
        <v>0</v>
      </c>
      <c r="D9" s="8" t="s">
        <v>1</v>
      </c>
      <c r="E9" s="8" t="s">
        <v>12</v>
      </c>
      <c r="F9" s="8" t="s">
        <v>13</v>
      </c>
      <c r="G9" s="8" t="s">
        <v>2</v>
      </c>
    </row>
    <row r="10" spans="1:7" ht="12.75">
      <c r="A10">
        <v>35</v>
      </c>
      <c r="B10" s="1">
        <f>Sal2</f>
        <v>40000</v>
      </c>
      <c r="C10" s="1">
        <v>0</v>
      </c>
      <c r="D10" s="1">
        <f>C10*Int2</f>
        <v>0</v>
      </c>
      <c r="E10" s="1">
        <f>Cont2*B10</f>
        <v>4800</v>
      </c>
      <c r="F10" s="1">
        <f>Tax2*E10</f>
        <v>720</v>
      </c>
      <c r="G10" s="1">
        <f>C10+D10+E10-F10</f>
        <v>4080</v>
      </c>
    </row>
    <row r="11" spans="1:7" ht="12.75">
      <c r="A11">
        <f>1+A10</f>
        <v>36</v>
      </c>
      <c r="B11" s="1">
        <f aca="true" t="shared" si="0" ref="B11:B40">Sal2</f>
        <v>40000</v>
      </c>
      <c r="C11" s="1">
        <f>G10</f>
        <v>4080</v>
      </c>
      <c r="D11" s="1">
        <f>C11*Int2</f>
        <v>285.6</v>
      </c>
      <c r="E11" s="1">
        <f>Cont2*B11</f>
        <v>4800</v>
      </c>
      <c r="F11" s="1">
        <f>Tax2*E11</f>
        <v>720</v>
      </c>
      <c r="G11" s="1">
        <f>C11+D11+E11-F11</f>
        <v>8445.6</v>
      </c>
    </row>
    <row r="12" spans="1:7" ht="12.75">
      <c r="A12">
        <f aca="true" t="shared" si="1" ref="A12:A40">1+A11</f>
        <v>37</v>
      </c>
      <c r="B12" s="1">
        <f t="shared" si="0"/>
        <v>40000</v>
      </c>
      <c r="C12" s="1">
        <f aca="true" t="shared" si="2" ref="C12:C40">G11</f>
        <v>8445.6</v>
      </c>
      <c r="D12" s="1">
        <f aca="true" t="shared" si="3" ref="D12:D40">C12*Int2</f>
        <v>591.1920000000001</v>
      </c>
      <c r="E12" s="1">
        <f aca="true" t="shared" si="4" ref="E12:E40">Cont2*B12</f>
        <v>4800</v>
      </c>
      <c r="F12" s="1">
        <f aca="true" t="shared" si="5" ref="F12:F40">Tax2*E12</f>
        <v>720</v>
      </c>
      <c r="G12" s="1">
        <f aca="true" t="shared" si="6" ref="G12:G40">C12+D12+E12-F12</f>
        <v>13116.792000000001</v>
      </c>
    </row>
    <row r="13" spans="1:7" ht="12.75">
      <c r="A13">
        <f t="shared" si="1"/>
        <v>38</v>
      </c>
      <c r="B13" s="1">
        <f t="shared" si="0"/>
        <v>40000</v>
      </c>
      <c r="C13" s="1">
        <f t="shared" si="2"/>
        <v>13116.792000000001</v>
      </c>
      <c r="D13" s="1">
        <f t="shared" si="3"/>
        <v>918.1754400000002</v>
      </c>
      <c r="E13" s="1">
        <f t="shared" si="4"/>
        <v>4800</v>
      </c>
      <c r="F13" s="1">
        <f t="shared" si="5"/>
        <v>720</v>
      </c>
      <c r="G13" s="1">
        <f t="shared" si="6"/>
        <v>18114.96744</v>
      </c>
    </row>
    <row r="14" spans="1:7" ht="12.75">
      <c r="A14">
        <f t="shared" si="1"/>
        <v>39</v>
      </c>
      <c r="B14" s="1">
        <f t="shared" si="0"/>
        <v>40000</v>
      </c>
      <c r="C14" s="1">
        <f t="shared" si="2"/>
        <v>18114.96744</v>
      </c>
      <c r="D14" s="1">
        <f t="shared" si="3"/>
        <v>1268.0477208000002</v>
      </c>
      <c r="E14" s="1">
        <f t="shared" si="4"/>
        <v>4800</v>
      </c>
      <c r="F14" s="1">
        <f t="shared" si="5"/>
        <v>720</v>
      </c>
      <c r="G14" s="1">
        <f t="shared" si="6"/>
        <v>23463.0151608</v>
      </c>
    </row>
    <row r="15" spans="1:7" ht="12.75">
      <c r="A15">
        <f t="shared" si="1"/>
        <v>40</v>
      </c>
      <c r="B15" s="1">
        <f t="shared" si="0"/>
        <v>40000</v>
      </c>
      <c r="C15" s="1">
        <f t="shared" si="2"/>
        <v>23463.0151608</v>
      </c>
      <c r="D15" s="1">
        <f t="shared" si="3"/>
        <v>1642.4110612560003</v>
      </c>
      <c r="E15" s="1">
        <f t="shared" si="4"/>
        <v>4800</v>
      </c>
      <c r="F15" s="1">
        <f t="shared" si="5"/>
        <v>720</v>
      </c>
      <c r="G15" s="1">
        <f t="shared" si="6"/>
        <v>29185.426222056</v>
      </c>
    </row>
    <row r="16" spans="1:7" ht="12.75">
      <c r="A16">
        <f t="shared" si="1"/>
        <v>41</v>
      </c>
      <c r="B16" s="1">
        <f t="shared" si="0"/>
        <v>40000</v>
      </c>
      <c r="C16" s="1">
        <f t="shared" si="2"/>
        <v>29185.426222056</v>
      </c>
      <c r="D16" s="1">
        <f t="shared" si="3"/>
        <v>2042.9798355439202</v>
      </c>
      <c r="E16" s="1">
        <f t="shared" si="4"/>
        <v>4800</v>
      </c>
      <c r="F16" s="1">
        <f t="shared" si="5"/>
        <v>720</v>
      </c>
      <c r="G16" s="1">
        <f t="shared" si="6"/>
        <v>35308.40605759992</v>
      </c>
    </row>
    <row r="17" spans="1:7" ht="12.75">
      <c r="A17">
        <f t="shared" si="1"/>
        <v>42</v>
      </c>
      <c r="B17" s="1">
        <f t="shared" si="0"/>
        <v>40000</v>
      </c>
      <c r="C17" s="1">
        <f t="shared" si="2"/>
        <v>35308.40605759992</v>
      </c>
      <c r="D17" s="1">
        <f t="shared" si="3"/>
        <v>2471.5884240319942</v>
      </c>
      <c r="E17" s="1">
        <f t="shared" si="4"/>
        <v>4800</v>
      </c>
      <c r="F17" s="1">
        <f t="shared" si="5"/>
        <v>720</v>
      </c>
      <c r="G17" s="1">
        <f t="shared" si="6"/>
        <v>41859.99448163191</v>
      </c>
    </row>
    <row r="18" spans="1:7" ht="12.75">
      <c r="A18">
        <f t="shared" si="1"/>
        <v>43</v>
      </c>
      <c r="B18" s="1">
        <f t="shared" si="0"/>
        <v>40000</v>
      </c>
      <c r="C18" s="1">
        <f t="shared" si="2"/>
        <v>41859.99448163191</v>
      </c>
      <c r="D18" s="1">
        <f t="shared" si="3"/>
        <v>2930.199613714234</v>
      </c>
      <c r="E18" s="1">
        <f t="shared" si="4"/>
        <v>4800</v>
      </c>
      <c r="F18" s="1">
        <f t="shared" si="5"/>
        <v>720</v>
      </c>
      <c r="G18" s="1">
        <f t="shared" si="6"/>
        <v>48870.194095346145</v>
      </c>
    </row>
    <row r="19" spans="1:7" ht="12.75">
      <c r="A19">
        <f t="shared" si="1"/>
        <v>44</v>
      </c>
      <c r="B19" s="1">
        <f t="shared" si="0"/>
        <v>40000</v>
      </c>
      <c r="C19" s="1">
        <f t="shared" si="2"/>
        <v>48870.194095346145</v>
      </c>
      <c r="D19" s="1">
        <f t="shared" si="3"/>
        <v>3420.9135866742304</v>
      </c>
      <c r="E19" s="1">
        <f t="shared" si="4"/>
        <v>4800</v>
      </c>
      <c r="F19" s="1">
        <f t="shared" si="5"/>
        <v>720</v>
      </c>
      <c r="G19" s="1">
        <f t="shared" si="6"/>
        <v>56371.107682020374</v>
      </c>
    </row>
    <row r="20" spans="1:7" ht="12.75">
      <c r="A20">
        <f t="shared" si="1"/>
        <v>45</v>
      </c>
      <c r="B20" s="1">
        <f t="shared" si="0"/>
        <v>40000</v>
      </c>
      <c r="C20" s="1">
        <f t="shared" si="2"/>
        <v>56371.107682020374</v>
      </c>
      <c r="D20" s="1">
        <f t="shared" si="3"/>
        <v>3945.9775377414267</v>
      </c>
      <c r="E20" s="1">
        <f t="shared" si="4"/>
        <v>4800</v>
      </c>
      <c r="F20" s="1">
        <f t="shared" si="5"/>
        <v>720</v>
      </c>
      <c r="G20" s="1">
        <f t="shared" si="6"/>
        <v>64397.0852197618</v>
      </c>
    </row>
    <row r="21" spans="1:7" ht="12.75">
      <c r="A21">
        <f t="shared" si="1"/>
        <v>46</v>
      </c>
      <c r="B21" s="1">
        <f t="shared" si="0"/>
        <v>40000</v>
      </c>
      <c r="C21" s="1">
        <f t="shared" si="2"/>
        <v>64397.0852197618</v>
      </c>
      <c r="D21" s="1">
        <f t="shared" si="3"/>
        <v>4507.795965383327</v>
      </c>
      <c r="E21" s="1">
        <f t="shared" si="4"/>
        <v>4800</v>
      </c>
      <c r="F21" s="1">
        <f t="shared" si="5"/>
        <v>720</v>
      </c>
      <c r="G21" s="1">
        <f t="shared" si="6"/>
        <v>72984.88118514513</v>
      </c>
    </row>
    <row r="22" spans="1:7" ht="12.75">
      <c r="A22">
        <f t="shared" si="1"/>
        <v>47</v>
      </c>
      <c r="B22" s="1">
        <f t="shared" si="0"/>
        <v>40000</v>
      </c>
      <c r="C22" s="1">
        <f t="shared" si="2"/>
        <v>72984.88118514513</v>
      </c>
      <c r="D22" s="1">
        <f t="shared" si="3"/>
        <v>5108.94168296016</v>
      </c>
      <c r="E22" s="1">
        <f t="shared" si="4"/>
        <v>4800</v>
      </c>
      <c r="F22" s="1">
        <f t="shared" si="5"/>
        <v>720</v>
      </c>
      <c r="G22" s="1">
        <f t="shared" si="6"/>
        <v>82173.82286810529</v>
      </c>
    </row>
    <row r="23" spans="1:7" ht="12.75">
      <c r="A23">
        <f t="shared" si="1"/>
        <v>48</v>
      </c>
      <c r="B23" s="1">
        <f t="shared" si="0"/>
        <v>40000</v>
      </c>
      <c r="C23" s="1">
        <f t="shared" si="2"/>
        <v>82173.82286810529</v>
      </c>
      <c r="D23" s="1">
        <f t="shared" si="3"/>
        <v>5752.1676007673705</v>
      </c>
      <c r="E23" s="1">
        <f t="shared" si="4"/>
        <v>4800</v>
      </c>
      <c r="F23" s="1">
        <f t="shared" si="5"/>
        <v>720</v>
      </c>
      <c r="G23" s="1">
        <f t="shared" si="6"/>
        <v>92005.99046887265</v>
      </c>
    </row>
    <row r="24" spans="1:7" ht="12.75">
      <c r="A24">
        <f t="shared" si="1"/>
        <v>49</v>
      </c>
      <c r="B24" s="1">
        <f t="shared" si="0"/>
        <v>40000</v>
      </c>
      <c r="C24" s="1">
        <f t="shared" si="2"/>
        <v>92005.99046887265</v>
      </c>
      <c r="D24" s="1">
        <f t="shared" si="3"/>
        <v>6440.419332821087</v>
      </c>
      <c r="E24" s="1">
        <f t="shared" si="4"/>
        <v>4800</v>
      </c>
      <c r="F24" s="1">
        <f t="shared" si="5"/>
        <v>720</v>
      </c>
      <c r="G24" s="1">
        <f t="shared" si="6"/>
        <v>102526.40980169374</v>
      </c>
    </row>
    <row r="25" spans="1:7" ht="12.75">
      <c r="A25">
        <f t="shared" si="1"/>
        <v>50</v>
      </c>
      <c r="B25" s="1">
        <f t="shared" si="0"/>
        <v>40000</v>
      </c>
      <c r="C25" s="1">
        <f t="shared" si="2"/>
        <v>102526.40980169374</v>
      </c>
      <c r="D25" s="1">
        <f t="shared" si="3"/>
        <v>7176.848686118562</v>
      </c>
      <c r="E25" s="1">
        <f t="shared" si="4"/>
        <v>4800</v>
      </c>
      <c r="F25" s="1">
        <f t="shared" si="5"/>
        <v>720</v>
      </c>
      <c r="G25" s="1">
        <f t="shared" si="6"/>
        <v>113783.2584878123</v>
      </c>
    </row>
    <row r="26" spans="1:7" ht="12.75">
      <c r="A26">
        <f t="shared" si="1"/>
        <v>51</v>
      </c>
      <c r="B26" s="1">
        <f t="shared" si="0"/>
        <v>40000</v>
      </c>
      <c r="C26" s="1">
        <f t="shared" si="2"/>
        <v>113783.2584878123</v>
      </c>
      <c r="D26" s="1">
        <f t="shared" si="3"/>
        <v>7964.828094146862</v>
      </c>
      <c r="E26" s="1">
        <f t="shared" si="4"/>
        <v>4800</v>
      </c>
      <c r="F26" s="1">
        <f t="shared" si="5"/>
        <v>720</v>
      </c>
      <c r="G26" s="1">
        <f t="shared" si="6"/>
        <v>125828.08658195916</v>
      </c>
    </row>
    <row r="27" spans="1:7" ht="12.75">
      <c r="A27">
        <f t="shared" si="1"/>
        <v>52</v>
      </c>
      <c r="B27" s="1">
        <f t="shared" si="0"/>
        <v>40000</v>
      </c>
      <c r="C27" s="1">
        <f t="shared" si="2"/>
        <v>125828.08658195916</v>
      </c>
      <c r="D27" s="1">
        <f t="shared" si="3"/>
        <v>8807.966060737142</v>
      </c>
      <c r="E27" s="1">
        <f t="shared" si="4"/>
        <v>4800</v>
      </c>
      <c r="F27" s="1">
        <f t="shared" si="5"/>
        <v>720</v>
      </c>
      <c r="G27" s="1">
        <f t="shared" si="6"/>
        <v>138716.0526426963</v>
      </c>
    </row>
    <row r="28" spans="1:7" ht="12.75">
      <c r="A28">
        <f t="shared" si="1"/>
        <v>53</v>
      </c>
      <c r="B28" s="1">
        <f t="shared" si="0"/>
        <v>40000</v>
      </c>
      <c r="C28" s="1">
        <f t="shared" si="2"/>
        <v>138716.0526426963</v>
      </c>
      <c r="D28" s="1">
        <f t="shared" si="3"/>
        <v>9710.123684988743</v>
      </c>
      <c r="E28" s="1">
        <f t="shared" si="4"/>
        <v>4800</v>
      </c>
      <c r="F28" s="1">
        <f t="shared" si="5"/>
        <v>720</v>
      </c>
      <c r="G28" s="1">
        <f t="shared" si="6"/>
        <v>152506.17632768504</v>
      </c>
    </row>
    <row r="29" spans="1:7" ht="12.75">
      <c r="A29">
        <f t="shared" si="1"/>
        <v>54</v>
      </c>
      <c r="B29" s="1">
        <f t="shared" si="0"/>
        <v>40000</v>
      </c>
      <c r="C29" s="1">
        <f t="shared" si="2"/>
        <v>152506.17632768504</v>
      </c>
      <c r="D29" s="1">
        <f t="shared" si="3"/>
        <v>10675.432342937955</v>
      </c>
      <c r="E29" s="1">
        <f t="shared" si="4"/>
        <v>4800</v>
      </c>
      <c r="F29" s="1">
        <f t="shared" si="5"/>
        <v>720</v>
      </c>
      <c r="G29" s="1">
        <f t="shared" si="6"/>
        <v>167261.60867062298</v>
      </c>
    </row>
    <row r="30" spans="1:7" ht="12.75">
      <c r="A30">
        <f t="shared" si="1"/>
        <v>55</v>
      </c>
      <c r="B30" s="1">
        <f t="shared" si="0"/>
        <v>40000</v>
      </c>
      <c r="C30" s="1">
        <f t="shared" si="2"/>
        <v>167261.60867062298</v>
      </c>
      <c r="D30" s="1">
        <f t="shared" si="3"/>
        <v>11708.31260694361</v>
      </c>
      <c r="E30" s="1">
        <f t="shared" si="4"/>
        <v>4800</v>
      </c>
      <c r="F30" s="1">
        <f t="shared" si="5"/>
        <v>720</v>
      </c>
      <c r="G30" s="1">
        <f t="shared" si="6"/>
        <v>183049.92127756658</v>
      </c>
    </row>
    <row r="31" spans="1:7" ht="12.75">
      <c r="A31">
        <f t="shared" si="1"/>
        <v>56</v>
      </c>
      <c r="B31" s="1">
        <f t="shared" si="0"/>
        <v>40000</v>
      </c>
      <c r="C31" s="1">
        <f t="shared" si="2"/>
        <v>183049.92127756658</v>
      </c>
      <c r="D31" s="1">
        <f t="shared" si="3"/>
        <v>12813.494489429662</v>
      </c>
      <c r="E31" s="1">
        <f t="shared" si="4"/>
        <v>4800</v>
      </c>
      <c r="F31" s="1">
        <f t="shared" si="5"/>
        <v>720</v>
      </c>
      <c r="G31" s="1">
        <f t="shared" si="6"/>
        <v>199943.41576699624</v>
      </c>
    </row>
    <row r="32" spans="1:7" ht="12.75">
      <c r="A32">
        <f t="shared" si="1"/>
        <v>57</v>
      </c>
      <c r="B32" s="1">
        <f t="shared" si="0"/>
        <v>40000</v>
      </c>
      <c r="C32" s="1">
        <f t="shared" si="2"/>
        <v>199943.41576699624</v>
      </c>
      <c r="D32" s="1">
        <f t="shared" si="3"/>
        <v>13996.039103689738</v>
      </c>
      <c r="E32" s="1">
        <f t="shared" si="4"/>
        <v>4800</v>
      </c>
      <c r="F32" s="1">
        <f t="shared" si="5"/>
        <v>720</v>
      </c>
      <c r="G32" s="1">
        <f t="shared" si="6"/>
        <v>218019.454870686</v>
      </c>
    </row>
    <row r="33" spans="1:7" ht="12.75">
      <c r="A33">
        <f t="shared" si="1"/>
        <v>58</v>
      </c>
      <c r="B33" s="1">
        <f t="shared" si="0"/>
        <v>40000</v>
      </c>
      <c r="C33" s="1">
        <f t="shared" si="2"/>
        <v>218019.454870686</v>
      </c>
      <c r="D33" s="1">
        <f t="shared" si="3"/>
        <v>15261.36184094802</v>
      </c>
      <c r="E33" s="1">
        <f t="shared" si="4"/>
        <v>4800</v>
      </c>
      <c r="F33" s="1">
        <f t="shared" si="5"/>
        <v>720</v>
      </c>
      <c r="G33" s="1">
        <f t="shared" si="6"/>
        <v>237360.81671163402</v>
      </c>
    </row>
    <row r="34" spans="1:7" ht="12.75">
      <c r="A34">
        <f>1+A33</f>
        <v>59</v>
      </c>
      <c r="B34" s="1">
        <f t="shared" si="0"/>
        <v>40000</v>
      </c>
      <c r="C34" s="1">
        <f t="shared" si="2"/>
        <v>237360.81671163402</v>
      </c>
      <c r="D34" s="1">
        <f t="shared" si="3"/>
        <v>16615.257169814384</v>
      </c>
      <c r="E34" s="1">
        <f t="shared" si="4"/>
        <v>4800</v>
      </c>
      <c r="F34" s="1">
        <f t="shared" si="5"/>
        <v>720</v>
      </c>
      <c r="G34" s="1">
        <f t="shared" si="6"/>
        <v>258056.0738814484</v>
      </c>
    </row>
    <row r="35" spans="1:7" ht="12.75">
      <c r="A35">
        <f t="shared" si="1"/>
        <v>60</v>
      </c>
      <c r="B35" s="1">
        <f t="shared" si="0"/>
        <v>40000</v>
      </c>
      <c r="C35" s="1">
        <f t="shared" si="2"/>
        <v>258056.0738814484</v>
      </c>
      <c r="D35" s="1">
        <f t="shared" si="3"/>
        <v>18063.92517170139</v>
      </c>
      <c r="E35" s="1">
        <f t="shared" si="4"/>
        <v>4800</v>
      </c>
      <c r="F35" s="1">
        <f t="shared" si="5"/>
        <v>720</v>
      </c>
      <c r="G35" s="1">
        <f t="shared" si="6"/>
        <v>280199.9990531498</v>
      </c>
    </row>
    <row r="36" spans="1:7" ht="12.75">
      <c r="A36">
        <f t="shared" si="1"/>
        <v>61</v>
      </c>
      <c r="B36" s="1">
        <f t="shared" si="0"/>
        <v>40000</v>
      </c>
      <c r="C36" s="1">
        <f t="shared" si="2"/>
        <v>280199.9990531498</v>
      </c>
      <c r="D36" s="1">
        <f t="shared" si="3"/>
        <v>19613.999933720486</v>
      </c>
      <c r="E36" s="1">
        <f t="shared" si="4"/>
        <v>4800</v>
      </c>
      <c r="F36" s="1">
        <f t="shared" si="5"/>
        <v>720</v>
      </c>
      <c r="G36" s="1">
        <f t="shared" si="6"/>
        <v>303893.9989868703</v>
      </c>
    </row>
    <row r="37" spans="1:7" ht="12.75">
      <c r="A37">
        <f t="shared" si="1"/>
        <v>62</v>
      </c>
      <c r="B37" s="1">
        <f t="shared" si="0"/>
        <v>40000</v>
      </c>
      <c r="C37" s="1">
        <f t="shared" si="2"/>
        <v>303893.9989868703</v>
      </c>
      <c r="D37" s="1">
        <f t="shared" si="3"/>
        <v>21272.579929080923</v>
      </c>
      <c r="E37" s="1">
        <f t="shared" si="4"/>
        <v>4800</v>
      </c>
      <c r="F37" s="1">
        <f t="shared" si="5"/>
        <v>720</v>
      </c>
      <c r="G37" s="1">
        <f t="shared" si="6"/>
        <v>329246.5789159512</v>
      </c>
    </row>
    <row r="38" spans="1:7" ht="12.75">
      <c r="A38">
        <f t="shared" si="1"/>
        <v>63</v>
      </c>
      <c r="B38" s="1">
        <f t="shared" si="0"/>
        <v>40000</v>
      </c>
      <c r="C38" s="1">
        <f t="shared" si="2"/>
        <v>329246.5789159512</v>
      </c>
      <c r="D38" s="1">
        <f t="shared" si="3"/>
        <v>23047.260524116584</v>
      </c>
      <c r="E38" s="1">
        <f t="shared" si="4"/>
        <v>4800</v>
      </c>
      <c r="F38" s="1">
        <f t="shared" si="5"/>
        <v>720</v>
      </c>
      <c r="G38" s="1">
        <f t="shared" si="6"/>
        <v>356373.83944006776</v>
      </c>
    </row>
    <row r="39" spans="1:7" ht="12.75">
      <c r="A39">
        <f>1+A38</f>
        <v>64</v>
      </c>
      <c r="B39" s="1">
        <f t="shared" si="0"/>
        <v>40000</v>
      </c>
      <c r="C39" s="1">
        <f t="shared" si="2"/>
        <v>356373.83944006776</v>
      </c>
      <c r="D39" s="1">
        <f t="shared" si="3"/>
        <v>24946.168760804747</v>
      </c>
      <c r="E39" s="1">
        <f t="shared" si="4"/>
        <v>4800</v>
      </c>
      <c r="F39" s="1">
        <f t="shared" si="5"/>
        <v>720</v>
      </c>
      <c r="G39" s="1">
        <f t="shared" si="6"/>
        <v>385400.0082008725</v>
      </c>
    </row>
    <row r="40" spans="1:7" ht="12.75">
      <c r="A40">
        <f t="shared" si="1"/>
        <v>65</v>
      </c>
      <c r="B40" s="1">
        <f t="shared" si="0"/>
        <v>40000</v>
      </c>
      <c r="C40" s="1">
        <f t="shared" si="2"/>
        <v>385400.0082008725</v>
      </c>
      <c r="D40" s="1">
        <f t="shared" si="3"/>
        <v>26978.00057406108</v>
      </c>
      <c r="E40" s="1">
        <f t="shared" si="4"/>
        <v>4800</v>
      </c>
      <c r="F40" s="1">
        <f t="shared" si="5"/>
        <v>720</v>
      </c>
      <c r="G40" s="1">
        <f t="shared" si="6"/>
        <v>416458.0087749336</v>
      </c>
    </row>
  </sheetData>
  <mergeCells count="2">
    <mergeCell ref="B3:D3"/>
    <mergeCell ref="F3:H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Canberra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McAuley</dc:creator>
  <cp:keywords/>
  <dc:description/>
  <cp:lastModifiedBy>Ian McAuley</cp:lastModifiedBy>
  <dcterms:created xsi:type="dcterms:W3CDTF">1998-07-23T01:52:53Z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